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3c1be0fd21c0164/Luftgewehr Riffenmatt/LG Resultate/"/>
    </mc:Choice>
  </mc:AlternateContent>
  <xr:revisionPtr revIDLastSave="1802" documentId="8_{CD1A55D2-1F87-4520-BABF-678EDFF23386}" xr6:coauthVersionLast="47" xr6:coauthVersionMax="47" xr10:uidLastSave="{3CDDFB5C-51AB-4E92-AC51-9274E4C13C3E}"/>
  <bookViews>
    <workbookView xWindow="-120" yWindow="-120" windowWidth="29040" windowHeight="15720" tabRatio="983" xr2:uid="{00000000-000D-0000-FFFF-FFFF00000000}"/>
  </bookViews>
  <sheets>
    <sheet name="MM SSV Gr.1" sheetId="1" r:id="rId1"/>
    <sheet name="MM SSV Gr. 2" sheetId="2" r:id="rId2"/>
    <sheet name="MM SSV Gr. 3 " sheetId="5" r:id="rId3"/>
    <sheet name="GM MSSV Gr. 1" sheetId="4" r:id="rId4"/>
    <sheet name="GM MSSV Gr. 2" sheetId="9" r:id="rId5"/>
    <sheet name="GM MSSV Gr. 3" sheetId="26" r:id="rId6"/>
    <sheet name="GM MSSV Auflage Gr. 1" sheetId="21" r:id="rId7"/>
    <sheet name="GM MSSV Auflage Gr. 2" sheetId="22" r:id="rId8"/>
    <sheet name="GM MSSV Auflage Gr. 3" sheetId="24" r:id="rId9"/>
    <sheet name="GM MSSV Auflage Gr. 4" sheetId="28" r:id="rId10"/>
    <sheet name="GM SSV Elite" sheetId="25" r:id="rId11"/>
    <sheet name="GM SSV Jun. Jug." sheetId="27" r:id="rId12"/>
    <sheet name="GM SSV Auflage" sheetId="20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20" l="1"/>
  <c r="I16" i="21"/>
  <c r="J26" i="27"/>
  <c r="J27" i="27"/>
  <c r="J29" i="27"/>
  <c r="J25" i="27"/>
  <c r="J14" i="26"/>
  <c r="H12" i="28"/>
  <c r="J9" i="28"/>
  <c r="J8" i="28"/>
  <c r="J7" i="28"/>
  <c r="I7" i="28"/>
  <c r="J13" i="24"/>
  <c r="J11" i="24"/>
  <c r="J10" i="24"/>
  <c r="I11" i="24"/>
  <c r="J7" i="24"/>
  <c r="J8" i="22"/>
  <c r="J9" i="22"/>
  <c r="J11" i="22"/>
  <c r="J7" i="22"/>
  <c r="J12" i="21"/>
  <c r="J10" i="21"/>
  <c r="J9" i="21"/>
  <c r="J8" i="21"/>
  <c r="J24" i="26"/>
  <c r="J23" i="26"/>
  <c r="H14" i="26"/>
  <c r="J11" i="26"/>
  <c r="J10" i="26"/>
  <c r="J8" i="26"/>
  <c r="I8" i="26"/>
  <c r="I10" i="26"/>
  <c r="I24" i="26"/>
  <c r="J13" i="9"/>
  <c r="J12" i="9"/>
  <c r="J11" i="9"/>
  <c r="J10" i="9"/>
  <c r="I12" i="9"/>
  <c r="J13" i="4"/>
  <c r="J10" i="4"/>
  <c r="J9" i="4"/>
  <c r="J8" i="4"/>
  <c r="J7" i="4"/>
  <c r="J10" i="25"/>
  <c r="J9" i="25"/>
  <c r="I10" i="9"/>
  <c r="H26" i="20"/>
  <c r="J10" i="28"/>
  <c r="I23" i="2"/>
  <c r="K19" i="2"/>
  <c r="K18" i="2"/>
  <c r="K11" i="2"/>
  <c r="J11" i="4"/>
  <c r="K23" i="5"/>
  <c r="K22" i="5"/>
  <c r="K21" i="5"/>
  <c r="K19" i="5"/>
  <c r="K13" i="5"/>
  <c r="K12" i="5"/>
  <c r="K8" i="5"/>
  <c r="K20" i="5"/>
  <c r="J20" i="5"/>
  <c r="J23" i="5"/>
  <c r="K13" i="2"/>
  <c r="J14" i="2"/>
  <c r="K14" i="2" s="1"/>
  <c r="K18" i="1"/>
  <c r="K15" i="1"/>
  <c r="K14" i="1"/>
  <c r="J15" i="1"/>
  <c r="K10" i="1"/>
  <c r="K11" i="1"/>
  <c r="K12" i="1"/>
  <c r="K13" i="1"/>
  <c r="K9" i="1"/>
  <c r="J8" i="1"/>
  <c r="K8" i="1" s="1"/>
  <c r="F12" i="21"/>
  <c r="K16" i="1"/>
  <c r="K8" i="2"/>
  <c r="J11" i="2"/>
  <c r="G8" i="25"/>
  <c r="I9" i="24"/>
  <c r="J9" i="24" s="1"/>
  <c r="I7" i="21"/>
  <c r="J7" i="21" s="1"/>
  <c r="F35" i="20"/>
  <c r="G35" i="20" s="1"/>
  <c r="D13" i="20"/>
  <c r="F7" i="20"/>
  <c r="G7" i="20" s="1"/>
  <c r="E12" i="21"/>
  <c r="G12" i="21"/>
  <c r="H12" i="21"/>
  <c r="G25" i="5"/>
  <c r="J7" i="5"/>
  <c r="K7" i="5" s="1"/>
  <c r="D12" i="21"/>
  <c r="F23" i="2"/>
  <c r="J18" i="2"/>
  <c r="I11" i="9"/>
  <c r="I8" i="4"/>
  <c r="F25" i="5"/>
  <c r="J10" i="5"/>
  <c r="K10" i="5" s="1"/>
  <c r="J19" i="5"/>
  <c r="J19" i="2"/>
  <c r="E25" i="5"/>
  <c r="J21" i="5"/>
  <c r="J7" i="2"/>
  <c r="K7" i="2" s="1"/>
  <c r="J17" i="2"/>
  <c r="K17" i="2" s="1"/>
  <c r="J20" i="2"/>
  <c r="K20" i="2" s="1"/>
  <c r="J14" i="5"/>
  <c r="K14" i="5" s="1"/>
  <c r="J12" i="5"/>
  <c r="H23" i="2"/>
  <c r="G23" i="2"/>
  <c r="E23" i="2"/>
  <c r="D23" i="2"/>
  <c r="C23" i="2"/>
  <c r="J15" i="2"/>
  <c r="K15" i="2" s="1"/>
  <c r="C13" i="24"/>
  <c r="C12" i="21"/>
  <c r="D14" i="27"/>
  <c r="E14" i="27"/>
  <c r="C14" i="27"/>
  <c r="F8" i="25"/>
  <c r="D12" i="28"/>
  <c r="E12" i="28"/>
  <c r="F12" i="28"/>
  <c r="G12" i="28"/>
  <c r="C12" i="28"/>
  <c r="J9" i="5"/>
  <c r="K9" i="5" s="1"/>
  <c r="J11" i="5"/>
  <c r="K11" i="5" s="1"/>
  <c r="C25" i="5"/>
  <c r="J9" i="2"/>
  <c r="K9" i="2" s="1"/>
  <c r="I23" i="26"/>
  <c r="I50" i="20"/>
  <c r="H50" i="20"/>
  <c r="E50" i="20"/>
  <c r="D50" i="20"/>
  <c r="C50" i="20"/>
  <c r="F48" i="20"/>
  <c r="G48" i="20" s="1"/>
  <c r="F47" i="20"/>
  <c r="G47" i="20" s="1"/>
  <c r="F46" i="20"/>
  <c r="G46" i="20" s="1"/>
  <c r="I16" i="28"/>
  <c r="I10" i="28"/>
  <c r="I9" i="28"/>
  <c r="I8" i="28"/>
  <c r="J13" i="1"/>
  <c r="J14" i="1"/>
  <c r="J16" i="1"/>
  <c r="J7" i="25"/>
  <c r="H39" i="20"/>
  <c r="H13" i="20"/>
  <c r="F9" i="20"/>
  <c r="G9" i="20" s="1"/>
  <c r="H14" i="27"/>
  <c r="F7" i="27"/>
  <c r="G7" i="27" s="1"/>
  <c r="J8" i="25"/>
  <c r="H18" i="1"/>
  <c r="I10" i="21"/>
  <c r="I7" i="4"/>
  <c r="J8" i="2"/>
  <c r="J12" i="1"/>
  <c r="I12" i="28" l="1"/>
  <c r="J12" i="28" s="1"/>
  <c r="F50" i="20"/>
  <c r="G50" i="20" s="1"/>
  <c r="G13" i="24"/>
  <c r="H13" i="24"/>
  <c r="F13" i="24"/>
  <c r="H15" i="9"/>
  <c r="G15" i="9"/>
  <c r="F15" i="9"/>
  <c r="F34" i="20"/>
  <c r="G34" i="20" s="1"/>
  <c r="F14" i="26"/>
  <c r="G14" i="26"/>
  <c r="E14" i="26"/>
  <c r="E15" i="9"/>
  <c r="E13" i="24"/>
  <c r="F18" i="1"/>
  <c r="J16" i="2"/>
  <c r="K16" i="2" s="1"/>
  <c r="J16" i="5"/>
  <c r="K16" i="5" s="1"/>
  <c r="I18" i="26"/>
  <c r="D14" i="26"/>
  <c r="D15" i="9"/>
  <c r="I7" i="24"/>
  <c r="D13" i="24"/>
  <c r="I8" i="22"/>
  <c r="J18" i="5"/>
  <c r="K18" i="5" s="1"/>
  <c r="J21" i="2"/>
  <c r="K21" i="2" s="1"/>
  <c r="J11" i="1"/>
  <c r="I19" i="9"/>
  <c r="C14" i="26"/>
  <c r="C15" i="9"/>
  <c r="I29" i="27"/>
  <c r="H29" i="27"/>
  <c r="E29" i="27"/>
  <c r="D29" i="27"/>
  <c r="C29" i="27"/>
  <c r="F27" i="27"/>
  <c r="G27" i="27" s="1"/>
  <c r="F26" i="27"/>
  <c r="G26" i="27" s="1"/>
  <c r="F25" i="27"/>
  <c r="G25" i="27" s="1"/>
  <c r="I14" i="27"/>
  <c r="J14" i="27"/>
  <c r="J9" i="27"/>
  <c r="F9" i="27"/>
  <c r="G9" i="27" s="1"/>
  <c r="J8" i="27"/>
  <c r="F8" i="27"/>
  <c r="G8" i="27" s="1"/>
  <c r="I12" i="26"/>
  <c r="J12" i="26" s="1"/>
  <c r="I11" i="26"/>
  <c r="I9" i="26"/>
  <c r="J9" i="26" s="1"/>
  <c r="I7" i="26"/>
  <c r="J7" i="26" s="1"/>
  <c r="D25" i="5"/>
  <c r="J12" i="2"/>
  <c r="K12" i="2" s="1"/>
  <c r="I8" i="9"/>
  <c r="J8" i="9" s="1"/>
  <c r="I7" i="9"/>
  <c r="J7" i="9" s="1"/>
  <c r="I13" i="25"/>
  <c r="H13" i="25"/>
  <c r="F36" i="20"/>
  <c r="G36" i="20" s="1"/>
  <c r="E13" i="25"/>
  <c r="I13" i="9"/>
  <c r="I11" i="4"/>
  <c r="D13" i="25"/>
  <c r="C13" i="25"/>
  <c r="F10" i="25"/>
  <c r="G10" i="25" s="1"/>
  <c r="F9" i="25"/>
  <c r="G9" i="25" s="1"/>
  <c r="F7" i="25"/>
  <c r="G7" i="25" s="1"/>
  <c r="D26" i="20"/>
  <c r="E26" i="20"/>
  <c r="C26" i="20"/>
  <c r="E13" i="20"/>
  <c r="C13" i="20"/>
  <c r="J8" i="5"/>
  <c r="J17" i="5"/>
  <c r="K17" i="5" s="1"/>
  <c r="H25" i="5"/>
  <c r="I25" i="5"/>
  <c r="F8" i="20"/>
  <c r="G8" i="20" s="1"/>
  <c r="F10" i="20"/>
  <c r="G10" i="20" s="1"/>
  <c r="J13" i="2"/>
  <c r="J13" i="5"/>
  <c r="J10" i="2"/>
  <c r="K10" i="2" s="1"/>
  <c r="I39" i="20"/>
  <c r="E39" i="20"/>
  <c r="D39" i="20"/>
  <c r="C39" i="20"/>
  <c r="F33" i="20"/>
  <c r="G33" i="20" s="1"/>
  <c r="I17" i="24"/>
  <c r="I10" i="24"/>
  <c r="I8" i="24"/>
  <c r="J8" i="24" s="1"/>
  <c r="F23" i="20"/>
  <c r="G23" i="20" s="1"/>
  <c r="D11" i="22"/>
  <c r="E11" i="22"/>
  <c r="F11" i="22"/>
  <c r="G11" i="22"/>
  <c r="H11" i="22"/>
  <c r="C11" i="22"/>
  <c r="I7" i="22"/>
  <c r="J15" i="5"/>
  <c r="K15" i="5" s="1"/>
  <c r="I15" i="22"/>
  <c r="I9" i="22"/>
  <c r="J9" i="1"/>
  <c r="D18" i="1"/>
  <c r="E18" i="1"/>
  <c r="G18" i="1"/>
  <c r="I18" i="1"/>
  <c r="C18" i="1"/>
  <c r="F24" i="20"/>
  <c r="G24" i="20" s="1"/>
  <c r="F22" i="20"/>
  <c r="G22" i="20" s="1"/>
  <c r="I13" i="20"/>
  <c r="D13" i="4"/>
  <c r="E13" i="4"/>
  <c r="F13" i="4"/>
  <c r="G13" i="4"/>
  <c r="H13" i="4"/>
  <c r="C13" i="4"/>
  <c r="J22" i="5"/>
  <c r="J10" i="1"/>
  <c r="J7" i="1"/>
  <c r="K7" i="1" s="1"/>
  <c r="I9" i="21"/>
  <c r="I8" i="21"/>
  <c r="I9" i="4"/>
  <c r="I17" i="4"/>
  <c r="I9" i="9"/>
  <c r="J9" i="9" s="1"/>
  <c r="J27" i="2"/>
  <c r="J29" i="5"/>
  <c r="J22" i="1"/>
  <c r="I10" i="4"/>
  <c r="F13" i="20" l="1"/>
  <c r="G13" i="20" s="1"/>
  <c r="F14" i="27"/>
  <c r="G14" i="27" s="1"/>
  <c r="J13" i="25"/>
  <c r="I13" i="24"/>
  <c r="I14" i="26"/>
  <c r="F29" i="27"/>
  <c r="G29" i="27" s="1"/>
  <c r="F39" i="20"/>
  <c r="G39" i="20" s="1"/>
  <c r="F26" i="20"/>
  <c r="G26" i="20" s="1"/>
  <c r="I11" i="22"/>
  <c r="I12" i="21"/>
  <c r="F13" i="25"/>
  <c r="G13" i="25" s="1"/>
  <c r="I15" i="9"/>
  <c r="J15" i="9" s="1"/>
  <c r="I13" i="4"/>
  <c r="J25" i="5"/>
  <c r="K25" i="5" s="1"/>
  <c r="J23" i="2"/>
  <c r="K23" i="2" s="1"/>
  <c r="J18" i="1"/>
</calcChain>
</file>

<file path=xl/sharedStrings.xml><?xml version="1.0" encoding="utf-8"?>
<sst xmlns="http://schemas.openxmlformats.org/spreadsheetml/2006/main" count="520" uniqueCount="157">
  <si>
    <t>1. Runde</t>
  </si>
  <si>
    <t>2. Runde</t>
  </si>
  <si>
    <t>3. Runde</t>
  </si>
  <si>
    <t>4. Runde</t>
  </si>
  <si>
    <t>5. Runde</t>
  </si>
  <si>
    <t>6. Runde</t>
  </si>
  <si>
    <t xml:space="preserve"> 7. Runde</t>
  </si>
  <si>
    <t>Total</t>
  </si>
  <si>
    <t>Beyeler</t>
  </si>
  <si>
    <t>Pfeuti</t>
  </si>
  <si>
    <t>Christian</t>
  </si>
  <si>
    <t>Staudenmann</t>
  </si>
  <si>
    <t>Zbinden</t>
  </si>
  <si>
    <t>Martin</t>
  </si>
  <si>
    <t>Zwahlen</t>
  </si>
  <si>
    <t>Niklaus</t>
  </si>
  <si>
    <t>Gegner</t>
  </si>
  <si>
    <t>Punkte</t>
  </si>
  <si>
    <t>Rang</t>
  </si>
  <si>
    <t>Hans</t>
  </si>
  <si>
    <t>Pia</t>
  </si>
  <si>
    <t>Final</t>
  </si>
  <si>
    <t>Kategorie A</t>
  </si>
  <si>
    <t>Gruppe 1</t>
  </si>
  <si>
    <t>1.  Runde</t>
  </si>
  <si>
    <t>Durchsch.</t>
  </si>
  <si>
    <t>Schw. Final</t>
  </si>
  <si>
    <t>Ammann</t>
  </si>
  <si>
    <t>Sandra</t>
  </si>
  <si>
    <t>Thörishaus</t>
  </si>
  <si>
    <t>Oberbalm</t>
  </si>
  <si>
    <t>Michelle</t>
  </si>
  <si>
    <t>Kämpfer</t>
  </si>
  <si>
    <t>Kategorie B1</t>
  </si>
  <si>
    <t>Stadt 1</t>
  </si>
  <si>
    <t>Urs</t>
  </si>
  <si>
    <t>Mischler</t>
  </si>
  <si>
    <t>Julian</t>
  </si>
  <si>
    <t>Burri</t>
  </si>
  <si>
    <t>Peter</t>
  </si>
  <si>
    <t>Roland</t>
  </si>
  <si>
    <t>Riesen</t>
  </si>
  <si>
    <t>Burgdorf</t>
  </si>
  <si>
    <t>Gruppe 2</t>
  </si>
  <si>
    <t>Schwarzenburg</t>
  </si>
  <si>
    <t>Bachofner</t>
  </si>
  <si>
    <t>Paul</t>
  </si>
  <si>
    <t>Walter</t>
  </si>
  <si>
    <t>Nauer</t>
  </si>
  <si>
    <t>Max</t>
  </si>
  <si>
    <t>Lara</t>
  </si>
  <si>
    <t xml:space="preserve">Thörishaus </t>
  </si>
  <si>
    <t>Bern</t>
  </si>
  <si>
    <t>Guggisberg</t>
  </si>
  <si>
    <t xml:space="preserve">Burgdorf </t>
  </si>
  <si>
    <t>Vaucher</t>
  </si>
  <si>
    <t>Alexandra</t>
  </si>
  <si>
    <t>Mezenen</t>
  </si>
  <si>
    <t>Christof</t>
  </si>
  <si>
    <t>Hans Rudolf</t>
  </si>
  <si>
    <t>Gruppe 3</t>
  </si>
  <si>
    <t>Freilos</t>
  </si>
  <si>
    <t>Cornelia</t>
  </si>
  <si>
    <t xml:space="preserve">Grimm </t>
  </si>
  <si>
    <t>Larissa</t>
  </si>
  <si>
    <t>Biel/Bienne</t>
  </si>
  <si>
    <t>Bramberg</t>
  </si>
  <si>
    <t>Graf</t>
  </si>
  <si>
    <t>Kant. Final</t>
  </si>
  <si>
    <t>Föhn</t>
  </si>
  <si>
    <t>Vanessa</t>
  </si>
  <si>
    <t xml:space="preserve">Vaucher </t>
  </si>
  <si>
    <t>Grimm</t>
  </si>
  <si>
    <t>2. Liga Gruppe 4</t>
  </si>
  <si>
    <t>Altstätten</t>
  </si>
  <si>
    <t>Pratteln</t>
  </si>
  <si>
    <t>Bätterkinden</t>
  </si>
  <si>
    <t>Muri-</t>
  </si>
  <si>
    <t>Freiamt</t>
  </si>
  <si>
    <t>Wettswil</t>
  </si>
  <si>
    <t>am Albis</t>
  </si>
  <si>
    <t>Voluntaria-</t>
  </si>
  <si>
    <t>Trun 2</t>
  </si>
  <si>
    <t>Subingen-</t>
  </si>
  <si>
    <t>Deitingen 1</t>
  </si>
  <si>
    <t>Roggli</t>
  </si>
  <si>
    <t>Matthias</t>
  </si>
  <si>
    <t>Salomé</t>
  </si>
  <si>
    <t>Biel-</t>
  </si>
  <si>
    <t>Münsingen</t>
  </si>
  <si>
    <t>Aegerten 1</t>
  </si>
  <si>
    <t xml:space="preserve">Biel/Bienne </t>
  </si>
  <si>
    <t>Ulrich</t>
  </si>
  <si>
    <t>Andreas</t>
  </si>
  <si>
    <t>BE Final</t>
  </si>
  <si>
    <t xml:space="preserve">Kämpfer </t>
  </si>
  <si>
    <t>Dubach</t>
  </si>
  <si>
    <t>Florian</t>
  </si>
  <si>
    <t>LG MANNSCHAFTSMEISTERSCHAFT SSV  2024/2025 (Mannschaft 1)</t>
  </si>
  <si>
    <t>NLB</t>
  </si>
  <si>
    <t xml:space="preserve">Vully-Broye </t>
  </si>
  <si>
    <t>Uri</t>
  </si>
  <si>
    <t>Gais</t>
  </si>
  <si>
    <t>Glarnerland</t>
  </si>
  <si>
    <t>Weinfelden</t>
  </si>
  <si>
    <t>Zürich-</t>
  </si>
  <si>
    <t>Stadt</t>
  </si>
  <si>
    <t>LG MANNSCHAFTSMEISTERSCHAFT SSV  2024/2025 (Mannschaft 3)</t>
  </si>
  <si>
    <t>LG MANNSCHAFTSMEISTERSCHAFT SSV  2024/2025 (Mannschaft 2)</t>
  </si>
  <si>
    <t>1. Liga  Gruppe 3</t>
  </si>
  <si>
    <t>Feld-Meilen</t>
  </si>
  <si>
    <t>Bischofszell</t>
  </si>
  <si>
    <t>Wangen SZ</t>
  </si>
  <si>
    <t>Sissach</t>
  </si>
  <si>
    <t>Siggenthal</t>
  </si>
  <si>
    <t>LG GRUPPENMEISTERSCHAFT MSSV 2024/2025 (Gruppe 1)</t>
  </si>
  <si>
    <t>LG GRUPPENMEISTERSCHAFT MSSV 2024/2025 (Gruppe 2)</t>
  </si>
  <si>
    <t>LG GRUPPENMEISTERSCHAFT MSSV 2024/2025 (Gruppe 3)</t>
  </si>
  <si>
    <t>LG GRUPPENMEISTERSCHAFT MSSV 2024/2025 (Gruppe 1 Auflage)</t>
  </si>
  <si>
    <t>LG GRUPPENMEISTERSCHAFT MSSV 2024/2025 (Gruppe 2 Auflage)</t>
  </si>
  <si>
    <t>Haussener</t>
  </si>
  <si>
    <t>René</t>
  </si>
  <si>
    <t>LG GRUPPENMEISTERSCHAFT MSSV 2024/2025 (Gruppe 3 Auflage)</t>
  </si>
  <si>
    <t>LG GRUPPENMEISTERSCHAFT MSSV 2024/2025 (Gruppe 4 Auflage)</t>
  </si>
  <si>
    <t>Zahnd</t>
  </si>
  <si>
    <t>Christoph</t>
  </si>
  <si>
    <t>LG Gruppenmeisterschaft SSV 2024/2025 (Elite)</t>
  </si>
  <si>
    <t>LG Gruppenmeisterschaft SSV 2024/2025 (Junioren)</t>
  </si>
  <si>
    <t>LG Gruppenmeisterschaft SSV 2024/2025 (Jugend)</t>
  </si>
  <si>
    <t>Ramona</t>
  </si>
  <si>
    <t xml:space="preserve">LG Gruppenmeisterschaft SSV 2024/2025 Auflage </t>
  </si>
  <si>
    <t>Einzel</t>
  </si>
  <si>
    <t xml:space="preserve">Kislig </t>
  </si>
  <si>
    <t>Joel</t>
  </si>
  <si>
    <t>Wil Stadt</t>
  </si>
  <si>
    <t>Gruppe 4</t>
  </si>
  <si>
    <t xml:space="preserve">Gampelen </t>
  </si>
  <si>
    <t>Wattenwil</t>
  </si>
  <si>
    <t xml:space="preserve">Oberbalm </t>
  </si>
  <si>
    <t>Thörigen</t>
  </si>
  <si>
    <t>Kategorie C3</t>
  </si>
  <si>
    <t>Walperswil</t>
  </si>
  <si>
    <t>Stadt 2</t>
  </si>
  <si>
    <t>Kämpfer Urs</t>
  </si>
  <si>
    <t>Mast</t>
  </si>
  <si>
    <t>Thomas</t>
  </si>
  <si>
    <t>Abstieg!</t>
  </si>
  <si>
    <t>Broncemedaille</t>
  </si>
  <si>
    <t xml:space="preserve">Kein </t>
  </si>
  <si>
    <t>Goldmedaille</t>
  </si>
  <si>
    <t>nach</t>
  </si>
  <si>
    <t>Vorrunden</t>
  </si>
  <si>
    <t>Mathias</t>
  </si>
  <si>
    <t>Mittellandmeister!!!</t>
  </si>
  <si>
    <t>Aufstieg Kat. A!!!</t>
  </si>
  <si>
    <t xml:space="preserve">Föhn </t>
  </si>
  <si>
    <t>Silbermedaille!!!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</si>
</sst>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2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2" fontId="2" fillId="0" borderId="0" xfId="0" applyNumberFormat="1" applyFont="1" applyAlignment="1">
      <alignment horizontal="center"/>
    </xf>
    <xf numFmtId="0" fontId="4" fillId="0" borderId="0" xfId="0" applyFont="1"/>
    <xf numFmtId="2" fontId="4" fillId="0" borderId="0" xfId="0" applyNumberFormat="1" applyFont="1"/>
    <xf numFmtId="0" fontId="1" fillId="0" borderId="0" xfId="0" applyFont="1"/>
    <xf numFmtId="0" fontId="6" fillId="0" borderId="0" xfId="0" applyFont="1"/>
    <xf numFmtId="2" fontId="5" fillId="0" borderId="0" xfId="0" applyNumberFormat="1" applyFont="1"/>
    <xf numFmtId="2" fontId="2" fillId="0" borderId="0" xfId="0" applyNumberFormat="1" applyFont="1"/>
    <xf numFmtId="1" fontId="5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8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right"/>
    </xf>
    <xf numFmtId="2" fontId="13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2" fontId="13" fillId="0" borderId="0" xfId="0" applyNumberFormat="1" applyFont="1" applyAlignment="1">
      <alignment horizontal="center"/>
    </xf>
    <xf numFmtId="2" fontId="13" fillId="0" borderId="0" xfId="0" applyNumberFormat="1" applyFont="1"/>
    <xf numFmtId="2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14" fillId="0" borderId="0" xfId="0" applyFont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6" fillId="0" borderId="0" xfId="0" applyFont="1"/>
    <xf numFmtId="0" fontId="15" fillId="0" borderId="0" xfId="0" applyFont="1" applyAlignment="1">
      <alignment vertic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zoomScaleNormal="100" workbookViewId="0">
      <selection activeCell="J19" sqref="J19"/>
    </sheetView>
  </sheetViews>
  <sheetFormatPr baseColWidth="10" defaultRowHeight="12.75" x14ac:dyDescent="0.2"/>
  <cols>
    <col min="1" max="1" width="14.5703125" style="27" customWidth="1"/>
    <col min="2" max="2" width="13" style="27" customWidth="1"/>
    <col min="3" max="3" width="13.28515625" style="27" customWidth="1"/>
    <col min="4" max="7" width="12.42578125" style="27" customWidth="1"/>
    <col min="8" max="8" width="13.140625" style="27" customWidth="1"/>
    <col min="9" max="9" width="12.42578125" style="27" customWidth="1"/>
    <col min="10" max="10" width="11.42578125" style="27"/>
    <col min="11" max="11" width="12.5703125" style="27" customWidth="1"/>
    <col min="12" max="12" width="12.140625" style="27" customWidth="1"/>
    <col min="13" max="14" width="11.42578125" style="27"/>
    <col min="15" max="15" width="11.42578125" style="27" customWidth="1"/>
    <col min="16" max="16384" width="11.42578125" style="27"/>
  </cols>
  <sheetData>
    <row r="1" spans="1:16" ht="20.25" x14ac:dyDescent="0.3">
      <c r="A1" s="49" t="s">
        <v>98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6" ht="15.75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6" ht="15" x14ac:dyDescent="0.2">
      <c r="A3" s="51" t="s">
        <v>99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6" ht="15.75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53"/>
      <c r="M4" s="53"/>
      <c r="N4" s="53"/>
      <c r="O4" s="53"/>
      <c r="P4" s="28"/>
    </row>
    <row r="5" spans="1:16" ht="15" x14ac:dyDescent="0.2">
      <c r="A5" s="31"/>
      <c r="B5" s="31"/>
      <c r="C5" s="29" t="s">
        <v>0</v>
      </c>
      <c r="D5" s="29" t="s">
        <v>1</v>
      </c>
      <c r="E5" s="29" t="s">
        <v>2</v>
      </c>
      <c r="F5" s="29" t="s">
        <v>3</v>
      </c>
      <c r="G5" s="29" t="s">
        <v>4</v>
      </c>
      <c r="H5" s="29" t="s">
        <v>5</v>
      </c>
      <c r="I5" s="29" t="s">
        <v>6</v>
      </c>
      <c r="J5" s="32" t="s">
        <v>7</v>
      </c>
      <c r="K5" s="7" t="s">
        <v>25</v>
      </c>
      <c r="L5" s="29"/>
      <c r="M5" s="29"/>
      <c r="N5" s="29"/>
      <c r="O5" s="29"/>
      <c r="P5" s="29"/>
    </row>
    <row r="6" spans="1:16" ht="15" x14ac:dyDescent="0.2">
      <c r="A6" s="31"/>
      <c r="B6" s="31"/>
      <c r="C6" s="29"/>
      <c r="D6" s="29"/>
      <c r="E6" s="29"/>
      <c r="F6" s="29"/>
      <c r="G6" s="29"/>
      <c r="H6" s="29"/>
      <c r="I6" s="29"/>
      <c r="J6" s="32"/>
      <c r="K6" s="33"/>
    </row>
    <row r="7" spans="1:16" ht="15.75" x14ac:dyDescent="0.25">
      <c r="A7" s="5" t="s">
        <v>27</v>
      </c>
      <c r="B7" s="5" t="s">
        <v>28</v>
      </c>
      <c r="C7" s="2">
        <v>197</v>
      </c>
      <c r="D7" s="3">
        <v>194</v>
      </c>
      <c r="E7" s="3">
        <v>193</v>
      </c>
      <c r="F7" s="2">
        <v>198</v>
      </c>
      <c r="G7" s="2">
        <v>199</v>
      </c>
      <c r="H7" s="2">
        <v>197</v>
      </c>
      <c r="I7" s="2">
        <v>195</v>
      </c>
      <c r="J7" s="8">
        <f t="shared" ref="J7:J9" si="0">SUM(C7:I7)</f>
        <v>1373</v>
      </c>
      <c r="K7" s="33">
        <f>J7/7</f>
        <v>196.14285714285714</v>
      </c>
    </row>
    <row r="8" spans="1:16" ht="15.75" x14ac:dyDescent="0.25">
      <c r="A8" s="5" t="s">
        <v>69</v>
      </c>
      <c r="B8" s="5" t="s">
        <v>70</v>
      </c>
      <c r="C8" s="2"/>
      <c r="D8" s="3"/>
      <c r="E8" s="3"/>
      <c r="F8" s="2"/>
      <c r="G8" s="2"/>
      <c r="H8" s="2"/>
      <c r="I8" s="3">
        <v>189</v>
      </c>
      <c r="J8" s="8">
        <f t="shared" si="0"/>
        <v>189</v>
      </c>
      <c r="K8" s="33">
        <f>J8/1</f>
        <v>189</v>
      </c>
    </row>
    <row r="9" spans="1:16" ht="16.5" customHeight="1" x14ac:dyDescent="0.25">
      <c r="A9" s="5" t="s">
        <v>32</v>
      </c>
      <c r="B9" s="5" t="s">
        <v>62</v>
      </c>
      <c r="C9" s="3">
        <v>196</v>
      </c>
      <c r="D9" s="3">
        <v>194</v>
      </c>
      <c r="E9" s="3">
        <v>193</v>
      </c>
      <c r="F9" s="3">
        <v>191</v>
      </c>
      <c r="G9" s="3">
        <v>192</v>
      </c>
      <c r="H9" s="3">
        <v>191</v>
      </c>
      <c r="I9" s="3">
        <v>189</v>
      </c>
      <c r="J9" s="8">
        <f t="shared" si="0"/>
        <v>1346</v>
      </c>
      <c r="K9" s="33">
        <f>J9/7</f>
        <v>192.28571428571428</v>
      </c>
    </row>
    <row r="10" spans="1:16" ht="15.75" x14ac:dyDescent="0.25">
      <c r="A10" s="5" t="s">
        <v>11</v>
      </c>
      <c r="B10" s="5" t="s">
        <v>31</v>
      </c>
      <c r="C10" s="29">
        <v>195</v>
      </c>
      <c r="D10" s="2">
        <v>195</v>
      </c>
      <c r="E10" s="3">
        <v>198</v>
      </c>
      <c r="F10" s="3">
        <v>197</v>
      </c>
      <c r="G10" s="3">
        <v>195</v>
      </c>
      <c r="H10" s="2">
        <v>197</v>
      </c>
      <c r="I10" s="3">
        <v>193</v>
      </c>
      <c r="J10" s="34">
        <f t="shared" ref="J10:J18" si="1">SUM(C10:I10)</f>
        <v>1370</v>
      </c>
      <c r="K10" s="33">
        <f t="shared" ref="K10:K13" si="2">J10/7</f>
        <v>195.71428571428572</v>
      </c>
      <c r="L10" s="29"/>
      <c r="M10" s="28"/>
      <c r="N10" s="28"/>
      <c r="O10" s="35"/>
      <c r="P10" s="29"/>
    </row>
    <row r="11" spans="1:16" ht="15.75" x14ac:dyDescent="0.25">
      <c r="A11" s="5" t="s">
        <v>55</v>
      </c>
      <c r="B11" s="5" t="s">
        <v>56</v>
      </c>
      <c r="C11" s="29">
        <v>194</v>
      </c>
      <c r="D11" s="3">
        <v>194</v>
      </c>
      <c r="E11" s="3">
        <v>189</v>
      </c>
      <c r="F11" s="3">
        <v>194</v>
      </c>
      <c r="G11" s="3">
        <v>190</v>
      </c>
      <c r="H11" s="3">
        <v>193</v>
      </c>
      <c r="I11" s="3">
        <v>193</v>
      </c>
      <c r="J11" s="34">
        <f t="shared" si="1"/>
        <v>1347</v>
      </c>
      <c r="K11" s="33">
        <f t="shared" si="2"/>
        <v>192.42857142857142</v>
      </c>
      <c r="L11" s="29"/>
      <c r="M11" s="28"/>
      <c r="N11" s="28"/>
      <c r="O11" s="35"/>
      <c r="P11" s="29"/>
    </row>
    <row r="12" spans="1:16" ht="15.75" x14ac:dyDescent="0.25">
      <c r="A12" s="5" t="s">
        <v>55</v>
      </c>
      <c r="B12" s="5" t="s">
        <v>50</v>
      </c>
      <c r="C12" s="29">
        <v>194</v>
      </c>
      <c r="D12" s="3">
        <v>193</v>
      </c>
      <c r="E12" s="3">
        <v>193</v>
      </c>
      <c r="F12" s="3">
        <v>189</v>
      </c>
      <c r="G12" s="3">
        <v>187</v>
      </c>
      <c r="H12" s="3">
        <v>191</v>
      </c>
      <c r="I12" s="2">
        <v>195</v>
      </c>
      <c r="J12" s="34">
        <f t="shared" si="1"/>
        <v>1342</v>
      </c>
      <c r="K12" s="33">
        <f t="shared" si="2"/>
        <v>191.71428571428572</v>
      </c>
      <c r="L12" s="29"/>
      <c r="M12" s="28"/>
      <c r="N12" s="28"/>
      <c r="O12" s="35"/>
      <c r="P12" s="29"/>
    </row>
    <row r="13" spans="1:16" ht="15.75" x14ac:dyDescent="0.25">
      <c r="A13" s="5" t="s">
        <v>12</v>
      </c>
      <c r="B13" s="5" t="s">
        <v>13</v>
      </c>
      <c r="C13" s="3">
        <v>191</v>
      </c>
      <c r="D13" s="3">
        <v>194</v>
      </c>
      <c r="E13" s="3">
        <v>193</v>
      </c>
      <c r="F13" s="29">
        <v>194</v>
      </c>
      <c r="G13" s="3">
        <v>191</v>
      </c>
      <c r="H13" s="3">
        <v>192</v>
      </c>
      <c r="I13" s="2">
        <v>195</v>
      </c>
      <c r="J13" s="34">
        <f t="shared" si="1"/>
        <v>1350</v>
      </c>
      <c r="K13" s="33">
        <f t="shared" si="2"/>
        <v>192.85714285714286</v>
      </c>
      <c r="L13" s="28"/>
      <c r="M13" s="29"/>
      <c r="N13" s="28"/>
      <c r="O13" s="35"/>
      <c r="P13" s="29"/>
    </row>
    <row r="14" spans="1:16" ht="15.75" x14ac:dyDescent="0.25">
      <c r="A14" s="5" t="s">
        <v>12</v>
      </c>
      <c r="B14" s="5" t="s">
        <v>20</v>
      </c>
      <c r="C14" s="29">
        <v>191</v>
      </c>
      <c r="D14" s="29">
        <v>191</v>
      </c>
      <c r="E14" s="3">
        <v>186</v>
      </c>
      <c r="F14" s="29">
        <v>187</v>
      </c>
      <c r="G14" s="29">
        <v>190</v>
      </c>
      <c r="H14" s="3">
        <v>187</v>
      </c>
      <c r="I14" s="29"/>
      <c r="J14" s="34">
        <f t="shared" si="1"/>
        <v>1132</v>
      </c>
      <c r="K14" s="33">
        <f>J14/6</f>
        <v>188.66666666666666</v>
      </c>
      <c r="L14" s="28"/>
      <c r="M14" s="29"/>
      <c r="N14" s="28"/>
      <c r="O14" s="35"/>
      <c r="P14" s="29"/>
    </row>
    <row r="15" spans="1:16" ht="15.75" x14ac:dyDescent="0.25">
      <c r="A15" s="5" t="s">
        <v>12</v>
      </c>
      <c r="B15" s="5" t="s">
        <v>87</v>
      </c>
      <c r="C15" s="29"/>
      <c r="D15" s="29"/>
      <c r="E15" s="3"/>
      <c r="F15" s="29"/>
      <c r="G15" s="29"/>
      <c r="H15" s="3"/>
      <c r="I15" s="29">
        <v>191</v>
      </c>
      <c r="J15" s="34">
        <f t="shared" si="1"/>
        <v>191</v>
      </c>
      <c r="K15" s="33">
        <f>J15/1</f>
        <v>191</v>
      </c>
      <c r="L15" s="28"/>
      <c r="M15" s="29"/>
      <c r="N15" s="28"/>
      <c r="O15" s="35"/>
      <c r="P15" s="29"/>
    </row>
    <row r="16" spans="1:16" ht="15.75" x14ac:dyDescent="0.25">
      <c r="A16" s="5" t="s">
        <v>14</v>
      </c>
      <c r="B16" s="5" t="s">
        <v>15</v>
      </c>
      <c r="C16" s="3">
        <v>187</v>
      </c>
      <c r="D16" s="3">
        <v>188</v>
      </c>
      <c r="E16" s="29">
        <v>191</v>
      </c>
      <c r="F16" s="3">
        <v>189</v>
      </c>
      <c r="G16" s="29">
        <v>189</v>
      </c>
      <c r="H16" s="29">
        <v>189</v>
      </c>
      <c r="I16" s="3"/>
      <c r="J16" s="34">
        <f t="shared" si="1"/>
        <v>1133</v>
      </c>
      <c r="K16" s="33">
        <f t="shared" ref="K16" si="3">J16/6</f>
        <v>188.83333333333334</v>
      </c>
      <c r="L16" s="28"/>
      <c r="M16" s="29"/>
      <c r="N16" s="28"/>
      <c r="O16" s="35"/>
      <c r="P16" s="29"/>
    </row>
    <row r="17" spans="1:16" ht="15.75" x14ac:dyDescent="0.25">
      <c r="A17" s="31"/>
      <c r="B17" s="31"/>
      <c r="C17" s="29"/>
      <c r="D17" s="29"/>
      <c r="E17" s="29"/>
      <c r="F17" s="29"/>
      <c r="G17" s="29"/>
      <c r="H17" s="29"/>
      <c r="I17" s="29"/>
      <c r="J17" s="34"/>
      <c r="K17" s="33"/>
      <c r="L17" s="28"/>
      <c r="M17" s="29"/>
      <c r="N17" s="28"/>
      <c r="O17" s="35"/>
      <c r="P17" s="29"/>
    </row>
    <row r="18" spans="1:16" ht="15.75" x14ac:dyDescent="0.25">
      <c r="A18" s="31"/>
      <c r="B18" s="31" t="s">
        <v>7</v>
      </c>
      <c r="C18" s="28">
        <f t="shared" ref="C18:I18" si="4">SUM(C7:C16)</f>
        <v>1545</v>
      </c>
      <c r="D18" s="28">
        <f t="shared" si="4"/>
        <v>1543</v>
      </c>
      <c r="E18" s="28">
        <f t="shared" si="4"/>
        <v>1536</v>
      </c>
      <c r="F18" s="28">
        <f t="shared" si="4"/>
        <v>1539</v>
      </c>
      <c r="G18" s="28">
        <f t="shared" si="4"/>
        <v>1533</v>
      </c>
      <c r="H18" s="28">
        <f t="shared" si="4"/>
        <v>1537</v>
      </c>
      <c r="I18" s="28">
        <f t="shared" si="4"/>
        <v>1540</v>
      </c>
      <c r="J18" s="34">
        <f t="shared" si="1"/>
        <v>10773</v>
      </c>
      <c r="K18" s="33">
        <f>J18/7</f>
        <v>1539</v>
      </c>
      <c r="L18" s="28"/>
      <c r="M18" s="28"/>
      <c r="N18" s="28"/>
      <c r="O18" s="35"/>
      <c r="P18" s="29"/>
    </row>
    <row r="19" spans="1:16" ht="15.75" x14ac:dyDescent="0.25">
      <c r="A19" s="31"/>
      <c r="B19" s="31" t="s">
        <v>16</v>
      </c>
      <c r="C19" s="3" t="s">
        <v>134</v>
      </c>
      <c r="D19" s="3" t="s">
        <v>100</v>
      </c>
      <c r="E19" s="3" t="s">
        <v>101</v>
      </c>
      <c r="F19" s="3" t="s">
        <v>102</v>
      </c>
      <c r="G19" s="3" t="s">
        <v>103</v>
      </c>
      <c r="H19" s="3" t="s">
        <v>104</v>
      </c>
      <c r="I19" s="3" t="s">
        <v>105</v>
      </c>
      <c r="J19" s="31"/>
      <c r="K19" s="36"/>
      <c r="L19" s="29"/>
      <c r="N19" s="28"/>
      <c r="O19" s="35"/>
    </row>
    <row r="20" spans="1:16" ht="15.75" x14ac:dyDescent="0.25">
      <c r="A20" s="31"/>
      <c r="B20" s="31"/>
      <c r="C20" s="3"/>
      <c r="D20" s="3">
        <v>1</v>
      </c>
      <c r="E20" s="3">
        <v>1</v>
      </c>
      <c r="F20" s="3">
        <v>1</v>
      </c>
      <c r="G20" s="29">
        <v>2</v>
      </c>
      <c r="H20" s="3">
        <v>1</v>
      </c>
      <c r="I20" s="3" t="s">
        <v>106</v>
      </c>
      <c r="J20" s="31"/>
      <c r="K20" s="37"/>
      <c r="L20" s="31"/>
      <c r="O20" s="35"/>
      <c r="P20" s="38"/>
    </row>
    <row r="21" spans="1:16" ht="15.75" x14ac:dyDescent="0.25">
      <c r="A21" s="31"/>
      <c r="B21" s="31"/>
      <c r="C21" s="28">
        <v>1549</v>
      </c>
      <c r="D21" s="28">
        <v>1535</v>
      </c>
      <c r="E21" s="28">
        <v>1548</v>
      </c>
      <c r="F21" s="28">
        <v>1520</v>
      </c>
      <c r="G21" s="28">
        <v>1552</v>
      </c>
      <c r="H21" s="28">
        <v>1566</v>
      </c>
      <c r="I21" s="28">
        <v>1541</v>
      </c>
      <c r="J21" s="31"/>
      <c r="K21" s="37"/>
      <c r="L21" s="28"/>
      <c r="M21" s="28"/>
      <c r="N21" s="29"/>
      <c r="O21" s="35"/>
      <c r="P21" s="29"/>
    </row>
    <row r="22" spans="1:16" ht="15.75" x14ac:dyDescent="0.25">
      <c r="A22" s="31"/>
      <c r="B22" s="31" t="s">
        <v>17</v>
      </c>
      <c r="C22" s="28">
        <v>0</v>
      </c>
      <c r="D22" s="28">
        <v>2</v>
      </c>
      <c r="E22" s="28">
        <v>0</v>
      </c>
      <c r="F22" s="28">
        <v>2</v>
      </c>
      <c r="G22" s="28">
        <v>0</v>
      </c>
      <c r="H22" s="28">
        <v>0</v>
      </c>
      <c r="I22" s="28">
        <v>0</v>
      </c>
      <c r="J22" s="28">
        <f>SUM(C22:I22)</f>
        <v>4</v>
      </c>
      <c r="K22" s="37"/>
      <c r="L22" s="28"/>
      <c r="M22" s="28"/>
      <c r="O22" s="35"/>
    </row>
    <row r="23" spans="1:16" ht="15.75" x14ac:dyDescent="0.25">
      <c r="A23" s="31"/>
      <c r="B23" s="31" t="s">
        <v>18</v>
      </c>
      <c r="C23" s="28">
        <v>5</v>
      </c>
      <c r="D23" s="28">
        <v>3</v>
      </c>
      <c r="E23" s="28">
        <v>5</v>
      </c>
      <c r="F23" s="28">
        <v>5</v>
      </c>
      <c r="G23" s="28">
        <v>5</v>
      </c>
      <c r="H23" s="28">
        <v>6</v>
      </c>
      <c r="I23" s="28">
        <v>7</v>
      </c>
      <c r="J23" s="2" t="s">
        <v>146</v>
      </c>
      <c r="K23" s="19"/>
      <c r="N23" s="28"/>
      <c r="O23" s="29"/>
      <c r="P23" s="28"/>
    </row>
    <row r="24" spans="1:16" ht="15.75" x14ac:dyDescent="0.25">
      <c r="A24" s="39"/>
      <c r="B24" s="39"/>
      <c r="C24" s="39"/>
      <c r="D24" s="39"/>
      <c r="E24" s="39"/>
      <c r="F24" s="39"/>
      <c r="G24" s="39"/>
      <c r="H24" s="39"/>
      <c r="I24" s="24"/>
      <c r="J24" s="39"/>
      <c r="K24" s="37"/>
      <c r="N24" s="28"/>
      <c r="P24" s="31"/>
    </row>
    <row r="25" spans="1:16" ht="15.75" x14ac:dyDescent="0.25">
      <c r="N25" s="28"/>
      <c r="O25" s="28"/>
      <c r="P25" s="28"/>
    </row>
    <row r="26" spans="1:16" ht="15.75" x14ac:dyDescent="0.25">
      <c r="L26" s="28"/>
      <c r="M26" s="28"/>
      <c r="N26" s="28"/>
      <c r="O26" s="28"/>
      <c r="P26" s="28"/>
    </row>
    <row r="27" spans="1:16" ht="15.75" x14ac:dyDescent="0.25">
      <c r="L27" s="31"/>
      <c r="N27" s="28"/>
      <c r="P27" s="28"/>
    </row>
    <row r="28" spans="1:16" ht="15.75" x14ac:dyDescent="0.25">
      <c r="L28" s="31"/>
      <c r="N28" s="28"/>
    </row>
  </sheetData>
  <mergeCells count="3">
    <mergeCell ref="A1:K1"/>
    <mergeCell ref="A3:K3"/>
    <mergeCell ref="L4:O4"/>
  </mergeCells>
  <phoneticPr fontId="7" type="noConversion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97A09-9C71-4729-8E38-B56A7BA7FC0D}">
  <dimension ref="A1:J21"/>
  <sheetViews>
    <sheetView zoomScaleNormal="100" workbookViewId="0">
      <selection activeCell="H16" sqref="H16"/>
    </sheetView>
  </sheetViews>
  <sheetFormatPr baseColWidth="10" defaultRowHeight="12.75" x14ac:dyDescent="0.2"/>
  <cols>
    <col min="1" max="1" width="14.42578125" customWidth="1"/>
    <col min="2" max="2" width="13" customWidth="1"/>
    <col min="3" max="7" width="14.7109375" customWidth="1"/>
    <col min="8" max="8" width="11.140625" customWidth="1"/>
    <col min="9" max="9" width="12.7109375" customWidth="1"/>
    <col min="10" max="10" width="11.28515625" customWidth="1"/>
  </cols>
  <sheetData>
    <row r="1" spans="1:10" ht="20.25" x14ac:dyDescent="0.3">
      <c r="A1" s="49" t="s">
        <v>123</v>
      </c>
      <c r="B1" s="49"/>
      <c r="C1" s="49"/>
      <c r="D1" s="49"/>
      <c r="E1" s="49"/>
      <c r="F1" s="49"/>
      <c r="G1" s="49"/>
      <c r="H1" s="49"/>
      <c r="I1" s="49"/>
      <c r="J1" s="49"/>
    </row>
    <row r="3" spans="1:10" x14ac:dyDescent="0.2">
      <c r="C3" s="17" t="s">
        <v>140</v>
      </c>
    </row>
    <row r="4" spans="1:10" ht="14.25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5.75" x14ac:dyDescent="0.25">
      <c r="A5" s="5"/>
      <c r="B5" s="5"/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21</v>
      </c>
      <c r="I5" s="8" t="s">
        <v>7</v>
      </c>
      <c r="J5" s="7" t="s">
        <v>25</v>
      </c>
    </row>
    <row r="6" spans="1:10" ht="15.75" x14ac:dyDescent="0.25">
      <c r="A6" s="5"/>
      <c r="B6" s="5"/>
      <c r="C6" s="3"/>
      <c r="D6" s="3"/>
      <c r="E6" s="3"/>
      <c r="F6" s="3"/>
      <c r="G6" s="3"/>
      <c r="H6" s="3"/>
      <c r="I6" s="8"/>
      <c r="J6" s="7"/>
    </row>
    <row r="7" spans="1:10" ht="15.75" x14ac:dyDescent="0.25">
      <c r="A7" s="5" t="s">
        <v>45</v>
      </c>
      <c r="B7" s="5" t="s">
        <v>46</v>
      </c>
      <c r="C7" s="3"/>
      <c r="D7" s="3"/>
      <c r="E7" s="3"/>
      <c r="F7" s="3"/>
      <c r="G7" s="3"/>
      <c r="H7" s="3">
        <v>409.8</v>
      </c>
      <c r="I7" s="8">
        <f>SUM(C7:H7)</f>
        <v>409.8</v>
      </c>
      <c r="J7" s="7">
        <f>I7/1</f>
        <v>409.8</v>
      </c>
    </row>
    <row r="8" spans="1:10" ht="15.75" x14ac:dyDescent="0.25">
      <c r="A8" s="5" t="s">
        <v>36</v>
      </c>
      <c r="B8" s="5" t="s">
        <v>59</v>
      </c>
      <c r="C8" s="3">
        <v>408.6</v>
      </c>
      <c r="D8" s="3">
        <v>410.1</v>
      </c>
      <c r="E8" s="40">
        <v>405</v>
      </c>
      <c r="F8" s="3">
        <v>407.9</v>
      </c>
      <c r="G8" s="3">
        <v>410.2</v>
      </c>
      <c r="H8" s="2">
        <v>410.5</v>
      </c>
      <c r="I8" s="8">
        <f>SUM(C8:H8)</f>
        <v>2452.3000000000002</v>
      </c>
      <c r="J8" s="7">
        <f>I8/6</f>
        <v>408.7166666666667</v>
      </c>
    </row>
    <row r="9" spans="1:10" ht="15.75" x14ac:dyDescent="0.25">
      <c r="A9" s="5" t="s">
        <v>92</v>
      </c>
      <c r="B9" s="5" t="s">
        <v>93</v>
      </c>
      <c r="C9" s="3">
        <v>411.7</v>
      </c>
      <c r="D9" s="3">
        <v>407.3</v>
      </c>
      <c r="E9" s="2">
        <v>405.3</v>
      </c>
      <c r="F9" s="3">
        <v>406.3</v>
      </c>
      <c r="G9" s="2">
        <v>411.1</v>
      </c>
      <c r="H9" s="3">
        <v>405.7</v>
      </c>
      <c r="I9" s="48">
        <f>SUM(C9:H9)</f>
        <v>2447.3999999999996</v>
      </c>
      <c r="J9" s="7">
        <f>I9/6</f>
        <v>407.89999999999992</v>
      </c>
    </row>
    <row r="10" spans="1:10" ht="15.75" x14ac:dyDescent="0.25">
      <c r="A10" s="5" t="s">
        <v>124</v>
      </c>
      <c r="B10" s="5" t="s">
        <v>125</v>
      </c>
      <c r="C10" s="3">
        <v>415.4</v>
      </c>
      <c r="D10" s="2">
        <v>414.7</v>
      </c>
      <c r="E10" s="3">
        <v>401.4</v>
      </c>
      <c r="F10" s="3">
        <v>413.9</v>
      </c>
      <c r="G10" s="3">
        <v>408.3</v>
      </c>
      <c r="H10" s="3"/>
      <c r="I10" s="8">
        <f>SUM(C10:H10)</f>
        <v>2053.7000000000003</v>
      </c>
      <c r="J10" s="7">
        <f t="shared" ref="J10" si="0">I10/5</f>
        <v>410.74000000000007</v>
      </c>
    </row>
    <row r="11" spans="1:10" ht="15.75" x14ac:dyDescent="0.25">
      <c r="A11" s="5"/>
      <c r="B11" s="5"/>
      <c r="C11" s="3"/>
      <c r="D11" s="3"/>
      <c r="E11" s="11"/>
      <c r="F11" s="3"/>
      <c r="G11" s="3"/>
      <c r="H11" s="3"/>
      <c r="I11" s="8"/>
      <c r="J11" s="7"/>
    </row>
    <row r="12" spans="1:10" ht="15.75" x14ac:dyDescent="0.25">
      <c r="A12" s="5"/>
      <c r="B12" s="5" t="s">
        <v>7</v>
      </c>
      <c r="C12" s="2">
        <f>SUM(C8:C11)</f>
        <v>1235.6999999999998</v>
      </c>
      <c r="D12" s="2">
        <f t="shared" ref="D12:G12" si="1">SUM(D8:D11)</f>
        <v>1232.1000000000001</v>
      </c>
      <c r="E12" s="2">
        <f t="shared" si="1"/>
        <v>1211.6999999999998</v>
      </c>
      <c r="F12" s="2">
        <f t="shared" si="1"/>
        <v>1228.0999999999999</v>
      </c>
      <c r="G12" s="2">
        <f t="shared" si="1"/>
        <v>1229.5999999999999</v>
      </c>
      <c r="H12" s="41">
        <f>SUM(H7:H11)</f>
        <v>1226</v>
      </c>
      <c r="I12" s="8">
        <f>SUM(C12:H12)</f>
        <v>7363.2000000000007</v>
      </c>
      <c r="J12" s="7">
        <f>I12/6</f>
        <v>1227.2</v>
      </c>
    </row>
    <row r="13" spans="1:10" ht="15" x14ac:dyDescent="0.2">
      <c r="A13" s="5"/>
      <c r="B13" s="5" t="s">
        <v>16</v>
      </c>
      <c r="C13" s="3" t="s">
        <v>141</v>
      </c>
      <c r="D13" s="3" t="s">
        <v>52</v>
      </c>
      <c r="E13" s="3" t="s">
        <v>61</v>
      </c>
      <c r="F13" s="3" t="s">
        <v>61</v>
      </c>
      <c r="G13" s="3" t="s">
        <v>136</v>
      </c>
      <c r="I13" s="5"/>
      <c r="J13" s="10"/>
    </row>
    <row r="14" spans="1:10" ht="15" x14ac:dyDescent="0.2">
      <c r="A14" s="5"/>
      <c r="B14" s="5"/>
      <c r="C14" s="3">
        <v>3</v>
      </c>
      <c r="D14" s="3" t="s">
        <v>142</v>
      </c>
      <c r="E14" s="3"/>
      <c r="F14" s="3"/>
      <c r="G14" s="3">
        <v>2</v>
      </c>
      <c r="I14" s="5"/>
      <c r="J14" s="10"/>
    </row>
    <row r="15" spans="1:10" ht="15.75" x14ac:dyDescent="0.25">
      <c r="A15" s="5"/>
      <c r="B15" s="5"/>
      <c r="C15" s="2">
        <v>1092.2</v>
      </c>
      <c r="D15" s="2">
        <v>1214.3</v>
      </c>
      <c r="E15" s="2">
        <v>0</v>
      </c>
      <c r="F15" s="2">
        <v>0</v>
      </c>
      <c r="G15" s="41">
        <v>1158</v>
      </c>
      <c r="H15" s="2"/>
      <c r="I15" s="5"/>
      <c r="J15" s="10"/>
    </row>
    <row r="16" spans="1:10" ht="15.75" x14ac:dyDescent="0.25">
      <c r="A16" s="5"/>
      <c r="B16" s="5" t="s">
        <v>17</v>
      </c>
      <c r="C16" s="2">
        <v>2</v>
      </c>
      <c r="D16" s="2">
        <v>2</v>
      </c>
      <c r="E16" s="2">
        <v>2</v>
      </c>
      <c r="F16" s="2">
        <v>2</v>
      </c>
      <c r="G16" s="2">
        <v>2</v>
      </c>
      <c r="H16" s="2"/>
      <c r="I16" s="2">
        <f>SUM(C16:H16)</f>
        <v>10</v>
      </c>
      <c r="J16" s="13"/>
    </row>
    <row r="17" spans="1:10" ht="15.75" x14ac:dyDescent="0.25">
      <c r="A17" s="5"/>
      <c r="B17" s="5" t="s">
        <v>18</v>
      </c>
      <c r="C17" s="2">
        <v>1</v>
      </c>
      <c r="D17" s="2">
        <v>1</v>
      </c>
      <c r="E17" s="2">
        <v>1</v>
      </c>
      <c r="F17" s="2">
        <v>1</v>
      </c>
      <c r="G17" s="2">
        <v>1</v>
      </c>
      <c r="H17" s="2">
        <v>12</v>
      </c>
      <c r="I17" s="2"/>
      <c r="J17" s="13"/>
    </row>
    <row r="19" spans="1:10" ht="15.75" x14ac:dyDescent="0.25">
      <c r="A19" s="9"/>
    </row>
    <row r="20" spans="1:10" ht="15.75" x14ac:dyDescent="0.25">
      <c r="A20" s="9"/>
      <c r="B20" s="5"/>
      <c r="C20" s="3"/>
      <c r="D20" s="3"/>
      <c r="E20" s="3"/>
      <c r="F20" s="3"/>
      <c r="G20" s="3"/>
      <c r="H20" s="3"/>
      <c r="I20" s="9"/>
      <c r="J20" s="7"/>
    </row>
    <row r="21" spans="1:10" ht="15.75" x14ac:dyDescent="0.25">
      <c r="A21" s="5"/>
      <c r="B21" s="5"/>
      <c r="C21" s="3"/>
      <c r="D21" s="3"/>
      <c r="E21" s="3"/>
      <c r="F21" s="3"/>
      <c r="G21" s="3"/>
      <c r="H21" s="3"/>
      <c r="I21" s="9"/>
      <c r="J21" s="7"/>
    </row>
  </sheetData>
  <mergeCells count="1">
    <mergeCell ref="A1:J1"/>
  </mergeCells>
  <pageMargins left="0.59055118110236227" right="0.59055118110236227" top="0.78740157480314965" bottom="0.78740157480314965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81"/>
  <sheetViews>
    <sheetView workbookViewId="0">
      <selection activeCell="H7" sqref="H7"/>
    </sheetView>
  </sheetViews>
  <sheetFormatPr baseColWidth="10" defaultRowHeight="15" x14ac:dyDescent="0.2"/>
  <cols>
    <col min="1" max="1" width="15" bestFit="1" customWidth="1"/>
    <col min="2" max="2" width="11.28515625" customWidth="1"/>
    <col min="7" max="7" width="11.42578125" style="46"/>
    <col min="8" max="8" width="12.5703125" style="5" customWidth="1"/>
    <col min="9" max="9" width="13.85546875" style="10" bestFit="1" customWidth="1"/>
  </cols>
  <sheetData>
    <row r="1" spans="1:10" ht="20.25" x14ac:dyDescent="0.3">
      <c r="A1" s="49" t="s">
        <v>126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15" customHeigh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10" ht="15" customHeight="1" x14ac:dyDescent="0.3">
      <c r="A3" s="1"/>
      <c r="B3" s="1"/>
      <c r="C3" s="1"/>
      <c r="D3" s="2" t="s">
        <v>23</v>
      </c>
      <c r="E3" s="1"/>
      <c r="F3" s="1"/>
      <c r="G3" s="1"/>
      <c r="H3" s="1"/>
      <c r="I3" s="1"/>
    </row>
    <row r="4" spans="1:10" x14ac:dyDescent="0.2">
      <c r="A4" s="5"/>
      <c r="B4" s="5"/>
      <c r="C4" s="5"/>
      <c r="D4" s="5"/>
      <c r="E4" s="5"/>
      <c r="F4" s="5"/>
      <c r="G4" s="10"/>
    </row>
    <row r="5" spans="1:10" ht="15.75" x14ac:dyDescent="0.25">
      <c r="A5" s="5"/>
      <c r="B5" s="5"/>
      <c r="C5" s="5" t="s">
        <v>24</v>
      </c>
      <c r="D5" s="5" t="s">
        <v>1</v>
      </c>
      <c r="E5" s="5" t="s">
        <v>2</v>
      </c>
      <c r="F5" s="2" t="s">
        <v>7</v>
      </c>
      <c r="G5" s="10" t="s">
        <v>25</v>
      </c>
      <c r="H5" s="9" t="s">
        <v>68</v>
      </c>
      <c r="I5" s="19" t="s">
        <v>26</v>
      </c>
      <c r="J5" s="5" t="s">
        <v>25</v>
      </c>
    </row>
    <row r="6" spans="1:10" ht="15.75" x14ac:dyDescent="0.25">
      <c r="A6" s="5"/>
      <c r="B6" s="5"/>
      <c r="C6" s="5"/>
      <c r="D6" s="5"/>
      <c r="E6" s="5"/>
      <c r="F6" s="9"/>
      <c r="G6" s="10"/>
      <c r="H6" s="26"/>
      <c r="J6" s="47"/>
    </row>
    <row r="7" spans="1:10" ht="15.75" x14ac:dyDescent="0.25">
      <c r="A7" s="5" t="s">
        <v>67</v>
      </c>
      <c r="B7" s="5" t="s">
        <v>40</v>
      </c>
      <c r="C7" s="3">
        <v>359</v>
      </c>
      <c r="D7" s="3">
        <v>365</v>
      </c>
      <c r="E7" s="3">
        <v>368</v>
      </c>
      <c r="F7" s="2">
        <f t="shared" ref="F7:F10" si="0">SUM(C7:E7)</f>
        <v>1092</v>
      </c>
      <c r="G7" s="10">
        <f>F7/3</f>
        <v>364</v>
      </c>
      <c r="H7" s="3"/>
      <c r="I7" s="40"/>
      <c r="J7" s="3">
        <f>SUM(H7:I7)/2</f>
        <v>0</v>
      </c>
    </row>
    <row r="8" spans="1:10" ht="15.75" x14ac:dyDescent="0.25">
      <c r="A8" s="5" t="s">
        <v>95</v>
      </c>
      <c r="B8" s="5" t="s">
        <v>62</v>
      </c>
      <c r="C8" s="2">
        <v>383</v>
      </c>
      <c r="D8" s="3">
        <v>382</v>
      </c>
      <c r="E8" s="3">
        <v>384</v>
      </c>
      <c r="F8" s="2">
        <f t="shared" si="0"/>
        <v>1149</v>
      </c>
      <c r="G8" s="10">
        <f t="shared" ref="G8:G13" si="1">F8/3</f>
        <v>383</v>
      </c>
      <c r="H8" s="2">
        <v>404.2</v>
      </c>
      <c r="J8" s="3">
        <f>SUM(H8:I8)/1</f>
        <v>404.2</v>
      </c>
    </row>
    <row r="9" spans="1:10" ht="15.75" x14ac:dyDescent="0.25">
      <c r="A9" s="5" t="s">
        <v>9</v>
      </c>
      <c r="B9" s="5" t="s">
        <v>10</v>
      </c>
      <c r="C9" s="3">
        <v>365</v>
      </c>
      <c r="D9" s="3">
        <v>378</v>
      </c>
      <c r="E9" s="3">
        <v>362</v>
      </c>
      <c r="F9" s="2">
        <f t="shared" si="0"/>
        <v>1105</v>
      </c>
      <c r="G9" s="10">
        <f t="shared" si="1"/>
        <v>368.33333333333331</v>
      </c>
      <c r="H9" s="3">
        <v>387.1</v>
      </c>
      <c r="I9" s="41"/>
      <c r="J9" s="3">
        <f>SUM(H9:I9)/1</f>
        <v>387.1</v>
      </c>
    </row>
    <row r="10" spans="1:10" ht="15.75" x14ac:dyDescent="0.25">
      <c r="A10" s="5" t="s">
        <v>12</v>
      </c>
      <c r="B10" s="5" t="s">
        <v>13</v>
      </c>
      <c r="C10" s="3">
        <v>382</v>
      </c>
      <c r="D10" s="3">
        <v>380</v>
      </c>
      <c r="E10" s="2">
        <v>390</v>
      </c>
      <c r="F10" s="2">
        <f t="shared" si="0"/>
        <v>1152</v>
      </c>
      <c r="G10" s="10">
        <f t="shared" si="1"/>
        <v>384</v>
      </c>
      <c r="H10" s="40">
        <v>404</v>
      </c>
      <c r="I10" s="40"/>
      <c r="J10" s="40">
        <f>SUM(H10:I10)/1</f>
        <v>404</v>
      </c>
    </row>
    <row r="11" spans="1:10" ht="15.75" x14ac:dyDescent="0.25">
      <c r="A11" s="5" t="s">
        <v>12</v>
      </c>
      <c r="B11" s="5" t="s">
        <v>87</v>
      </c>
      <c r="C11" s="3"/>
      <c r="D11" s="3"/>
      <c r="E11" s="2"/>
      <c r="F11" s="2"/>
      <c r="G11" s="10"/>
      <c r="H11" s="40">
        <v>403.6</v>
      </c>
      <c r="I11" s="40"/>
      <c r="J11" s="40"/>
    </row>
    <row r="12" spans="1:10" ht="15.75" x14ac:dyDescent="0.25">
      <c r="A12" s="5"/>
      <c r="B12" s="5"/>
      <c r="C12" s="3"/>
      <c r="D12" s="3"/>
      <c r="E12" s="3"/>
      <c r="F12" s="2"/>
      <c r="G12" s="10"/>
      <c r="H12" s="3"/>
      <c r="I12" s="40"/>
      <c r="J12" s="3"/>
    </row>
    <row r="13" spans="1:10" ht="15.75" x14ac:dyDescent="0.25">
      <c r="A13" s="5"/>
      <c r="B13" s="5" t="s">
        <v>7</v>
      </c>
      <c r="C13" s="2">
        <f>SUM(C7:C12)</f>
        <v>1489</v>
      </c>
      <c r="D13" s="2">
        <f>SUM(D7:D12)</f>
        <v>1505</v>
      </c>
      <c r="E13" s="2">
        <f>SUM(E7:E12)</f>
        <v>1504</v>
      </c>
      <c r="F13" s="2">
        <f>SUM(F7:F12)</f>
        <v>4498</v>
      </c>
      <c r="G13" s="10">
        <f t="shared" si="1"/>
        <v>1499.3333333333333</v>
      </c>
      <c r="H13" s="2">
        <f>SUM(H7:H12)</f>
        <v>1598.9</v>
      </c>
      <c r="I13" s="41">
        <f>SUM(I7:I12)</f>
        <v>0</v>
      </c>
      <c r="J13" s="3">
        <f>SUM(H13:I13)/1</f>
        <v>1598.9</v>
      </c>
    </row>
    <row r="14" spans="1:10" ht="15.75" x14ac:dyDescent="0.25">
      <c r="A14" s="5"/>
      <c r="B14" s="5" t="s">
        <v>18</v>
      </c>
      <c r="C14" s="2">
        <v>93</v>
      </c>
      <c r="D14" s="2">
        <v>84</v>
      </c>
      <c r="E14" s="2">
        <v>82</v>
      </c>
      <c r="F14" s="2"/>
      <c r="G14" s="19"/>
      <c r="H14" s="2">
        <v>3</v>
      </c>
      <c r="I14" s="21"/>
      <c r="J14" s="44"/>
    </row>
    <row r="15" spans="1:10" ht="15.75" x14ac:dyDescent="0.25">
      <c r="A15" s="5"/>
      <c r="B15" s="5"/>
      <c r="C15" s="2"/>
      <c r="D15" s="2"/>
      <c r="E15" s="2"/>
      <c r="F15" s="2"/>
      <c r="G15" s="19"/>
      <c r="H15" s="2" t="s">
        <v>147</v>
      </c>
      <c r="I15" s="21"/>
      <c r="J15" s="44"/>
    </row>
    <row r="16" spans="1:10" ht="20.25" x14ac:dyDescent="0.3">
      <c r="A16" s="1"/>
      <c r="B16" s="1"/>
      <c r="C16" s="1"/>
      <c r="D16" s="2"/>
      <c r="E16" s="1"/>
      <c r="F16" s="1"/>
      <c r="G16" s="1"/>
      <c r="H16" s="1"/>
      <c r="I16" s="1"/>
    </row>
    <row r="17" spans="1:10" x14ac:dyDescent="0.2">
      <c r="A17" s="5"/>
      <c r="B17" s="5"/>
      <c r="C17" s="5"/>
      <c r="D17" s="5"/>
      <c r="E17" s="5"/>
      <c r="F17" s="5"/>
      <c r="G17" s="10"/>
    </row>
    <row r="18" spans="1:10" ht="15.75" x14ac:dyDescent="0.25">
      <c r="A18" s="5"/>
      <c r="B18" s="5"/>
      <c r="C18" s="5"/>
      <c r="D18" s="5"/>
      <c r="E18" s="5"/>
      <c r="F18" s="2"/>
      <c r="G18" s="10"/>
      <c r="H18" s="9"/>
      <c r="I18" s="19"/>
      <c r="J18" s="5"/>
    </row>
    <row r="19" spans="1:10" ht="15.75" x14ac:dyDescent="0.25">
      <c r="A19" s="5"/>
      <c r="B19" s="5"/>
      <c r="C19" s="5"/>
      <c r="D19" s="5"/>
      <c r="E19" s="5"/>
      <c r="F19" s="9"/>
      <c r="G19" s="10"/>
      <c r="H19" s="26"/>
      <c r="J19" s="47"/>
    </row>
    <row r="20" spans="1:10" ht="15.75" x14ac:dyDescent="0.25">
      <c r="A20" s="5"/>
      <c r="B20" s="5"/>
      <c r="C20" s="3"/>
      <c r="D20" s="3"/>
      <c r="E20" s="3"/>
      <c r="F20" s="2"/>
      <c r="G20" s="10"/>
      <c r="H20" s="3"/>
      <c r="J20" s="3"/>
    </row>
    <row r="21" spans="1:10" ht="15.75" x14ac:dyDescent="0.25">
      <c r="A21" s="5"/>
      <c r="B21" s="5"/>
      <c r="C21" s="3"/>
      <c r="D21" s="3"/>
      <c r="E21" s="3"/>
      <c r="F21" s="2"/>
      <c r="G21" s="10"/>
      <c r="H21" s="3"/>
      <c r="I21" s="40"/>
      <c r="J21" s="3"/>
    </row>
    <row r="22" spans="1:10" ht="15.75" x14ac:dyDescent="0.25">
      <c r="A22" s="5"/>
      <c r="B22" s="5"/>
      <c r="C22" s="3"/>
      <c r="D22" s="3"/>
      <c r="E22" s="3"/>
      <c r="F22" s="2"/>
      <c r="G22" s="10"/>
      <c r="H22" s="3"/>
      <c r="I22" s="41"/>
      <c r="J22" s="3"/>
    </row>
    <row r="23" spans="1:10" ht="15.75" x14ac:dyDescent="0.25">
      <c r="A23" s="5"/>
      <c r="B23" s="5"/>
      <c r="C23" s="3"/>
      <c r="D23" s="3"/>
      <c r="E23" s="3"/>
      <c r="F23" s="2"/>
      <c r="G23" s="10"/>
      <c r="H23" s="3"/>
      <c r="I23" s="41"/>
      <c r="J23" s="3"/>
    </row>
    <row r="24" spans="1:10" ht="15.75" x14ac:dyDescent="0.25">
      <c r="A24" s="5"/>
      <c r="B24" s="5"/>
      <c r="C24" s="2"/>
      <c r="D24" s="2"/>
      <c r="E24" s="2"/>
      <c r="F24" s="2"/>
      <c r="G24" s="10"/>
      <c r="H24" s="2"/>
      <c r="I24" s="41"/>
      <c r="J24" s="3"/>
    </row>
    <row r="25" spans="1:10" ht="15.75" x14ac:dyDescent="0.25">
      <c r="A25" s="5"/>
      <c r="B25" s="5"/>
      <c r="C25" s="3"/>
      <c r="D25" s="3"/>
      <c r="E25" s="3"/>
      <c r="F25" s="2"/>
      <c r="G25" s="10"/>
      <c r="H25" s="3"/>
      <c r="I25" s="40"/>
      <c r="J25" s="3"/>
    </row>
    <row r="26" spans="1:10" ht="15.75" x14ac:dyDescent="0.25">
      <c r="A26" s="5"/>
      <c r="B26" s="5"/>
      <c r="C26" s="2"/>
      <c r="D26" s="2"/>
      <c r="E26" s="2"/>
      <c r="F26" s="2"/>
      <c r="G26" s="10"/>
      <c r="H26" s="2"/>
      <c r="I26" s="41"/>
      <c r="J26" s="3"/>
    </row>
    <row r="27" spans="1:10" ht="15.75" x14ac:dyDescent="0.25">
      <c r="A27" s="5"/>
      <c r="B27" s="5"/>
      <c r="C27" s="2"/>
      <c r="D27" s="2"/>
      <c r="E27" s="2"/>
      <c r="F27" s="2"/>
      <c r="G27" s="19"/>
      <c r="H27" s="2"/>
      <c r="I27" s="21"/>
      <c r="J27" s="44"/>
    </row>
    <row r="28" spans="1:10" ht="15.75" x14ac:dyDescent="0.25">
      <c r="A28" s="5"/>
      <c r="B28" s="5"/>
      <c r="C28" s="2"/>
      <c r="D28" s="2"/>
      <c r="E28" s="2"/>
      <c r="F28" s="2"/>
      <c r="G28" s="19"/>
      <c r="H28" s="2"/>
      <c r="I28" s="21"/>
      <c r="J28" s="44"/>
    </row>
    <row r="29" spans="1:10" ht="15.75" x14ac:dyDescent="0.25">
      <c r="A29" s="5"/>
      <c r="B29" s="5"/>
      <c r="C29" s="2"/>
      <c r="D29" s="2"/>
      <c r="E29" s="2"/>
      <c r="F29" s="2"/>
      <c r="G29" s="19"/>
      <c r="H29" s="2"/>
      <c r="I29" s="21"/>
      <c r="J29" s="44"/>
    </row>
    <row r="30" spans="1:10" ht="15.75" x14ac:dyDescent="0.25">
      <c r="A30" s="5"/>
      <c r="B30" s="5"/>
      <c r="C30" s="2"/>
      <c r="D30" s="2"/>
      <c r="E30" s="2"/>
      <c r="F30" s="2"/>
      <c r="G30" s="19"/>
      <c r="H30" s="2"/>
      <c r="I30" s="21"/>
      <c r="J30" s="44"/>
    </row>
    <row r="31" spans="1:10" ht="15.75" x14ac:dyDescent="0.25">
      <c r="A31" s="5"/>
      <c r="B31" s="5"/>
      <c r="C31" s="2"/>
      <c r="D31" s="2"/>
      <c r="E31" s="2"/>
      <c r="F31" s="2"/>
      <c r="G31" s="19"/>
      <c r="H31" s="2"/>
      <c r="I31" s="21"/>
      <c r="J31" s="44"/>
    </row>
    <row r="32" spans="1:10" ht="15.75" x14ac:dyDescent="0.25">
      <c r="A32" s="5"/>
      <c r="B32" s="5"/>
      <c r="C32" s="2"/>
      <c r="D32" s="2"/>
      <c r="E32" s="2"/>
      <c r="F32" s="2"/>
      <c r="G32" s="19"/>
      <c r="H32" s="2"/>
      <c r="I32" s="21"/>
      <c r="J32" s="44"/>
    </row>
    <row r="33" spans="1:10" ht="15.75" x14ac:dyDescent="0.25">
      <c r="A33" s="5"/>
      <c r="B33" s="5"/>
      <c r="C33" s="2"/>
      <c r="D33" s="2"/>
      <c r="E33" s="2"/>
      <c r="F33" s="2"/>
      <c r="G33" s="19"/>
      <c r="H33" s="2"/>
      <c r="I33" s="21"/>
      <c r="J33" s="44"/>
    </row>
    <row r="34" spans="1:10" ht="15.75" x14ac:dyDescent="0.25">
      <c r="A34" s="5"/>
      <c r="B34" s="5"/>
      <c r="C34" s="2"/>
      <c r="D34" s="2"/>
      <c r="E34" s="2"/>
      <c r="F34" s="2"/>
      <c r="G34" s="19"/>
      <c r="H34" s="2"/>
      <c r="I34" s="21"/>
      <c r="J34" s="44"/>
    </row>
    <row r="35" spans="1:10" x14ac:dyDescent="0.2">
      <c r="G35" s="45"/>
      <c r="H35" s="23"/>
      <c r="I35" s="44"/>
    </row>
    <row r="36" spans="1:10" ht="20.25" x14ac:dyDescent="0.3">
      <c r="A36" s="16"/>
      <c r="B36" s="16"/>
      <c r="C36" s="16"/>
      <c r="D36" s="16"/>
      <c r="E36" s="16"/>
      <c r="F36" s="16"/>
      <c r="G36" s="16"/>
      <c r="H36" s="16"/>
      <c r="I36" s="16"/>
      <c r="J36" s="16"/>
    </row>
    <row r="37" spans="1:10" ht="20.25" x14ac:dyDescent="0.3">
      <c r="A37" s="1"/>
      <c r="B37" s="1"/>
      <c r="C37" s="1"/>
      <c r="D37" s="1"/>
      <c r="E37" s="1"/>
      <c r="F37" s="1"/>
      <c r="G37" s="1"/>
      <c r="H37" s="1"/>
      <c r="I37" s="1"/>
    </row>
    <row r="38" spans="1:10" ht="20.25" x14ac:dyDescent="0.3">
      <c r="A38" s="1"/>
      <c r="B38" s="1"/>
      <c r="C38" s="1"/>
      <c r="D38" s="2"/>
      <c r="E38" s="1"/>
      <c r="F38" s="1"/>
      <c r="G38" s="1"/>
      <c r="H38" s="1"/>
      <c r="I38" s="1"/>
    </row>
    <row r="39" spans="1:10" x14ac:dyDescent="0.2">
      <c r="A39" s="5"/>
      <c r="B39" s="5"/>
      <c r="C39" s="5"/>
      <c r="D39" s="5"/>
      <c r="E39" s="5"/>
      <c r="F39" s="5"/>
      <c r="G39" s="10"/>
    </row>
    <row r="40" spans="1:10" ht="15.75" x14ac:dyDescent="0.25">
      <c r="A40" s="5"/>
      <c r="B40" s="5"/>
      <c r="C40" s="5"/>
      <c r="D40" s="5"/>
      <c r="E40" s="5"/>
      <c r="F40" s="2"/>
      <c r="G40" s="10"/>
      <c r="H40" s="9"/>
      <c r="I40" s="19"/>
      <c r="J40" s="5"/>
    </row>
    <row r="41" spans="1:10" ht="15.75" x14ac:dyDescent="0.25">
      <c r="A41" s="5"/>
      <c r="B41" s="5"/>
      <c r="C41" s="5"/>
      <c r="D41" s="5"/>
      <c r="E41" s="5"/>
      <c r="F41" s="9"/>
      <c r="G41" s="10"/>
      <c r="H41" s="26"/>
    </row>
    <row r="42" spans="1:10" ht="15.75" x14ac:dyDescent="0.25">
      <c r="A42" s="5"/>
      <c r="B42" s="5"/>
      <c r="C42" s="3"/>
      <c r="D42" s="3"/>
      <c r="E42" s="3"/>
      <c r="F42" s="2"/>
      <c r="G42" s="10"/>
      <c r="H42" s="3"/>
      <c r="I42" s="41"/>
      <c r="J42" s="40"/>
    </row>
    <row r="43" spans="1:10" ht="15.75" x14ac:dyDescent="0.25">
      <c r="A43" s="5"/>
      <c r="B43" s="5"/>
      <c r="C43" s="2"/>
      <c r="D43" s="2"/>
      <c r="E43" s="3"/>
      <c r="F43" s="2"/>
      <c r="G43" s="10"/>
      <c r="H43" s="40"/>
      <c r="I43" s="40"/>
      <c r="J43" s="40"/>
    </row>
    <row r="44" spans="1:10" ht="15.75" x14ac:dyDescent="0.25">
      <c r="A44" s="5"/>
      <c r="B44" s="5"/>
      <c r="C44" s="3"/>
      <c r="D44" s="3"/>
      <c r="E44" s="3"/>
      <c r="F44" s="2"/>
      <c r="G44" s="10"/>
      <c r="H44" s="2"/>
      <c r="I44" s="40"/>
      <c r="J44" s="40"/>
    </row>
    <row r="45" spans="1:10" ht="15.75" x14ac:dyDescent="0.25">
      <c r="A45" s="5"/>
      <c r="B45" s="5"/>
      <c r="C45" s="3"/>
      <c r="D45" s="3"/>
      <c r="E45" s="3"/>
      <c r="F45" s="2"/>
      <c r="G45" s="10"/>
      <c r="H45" s="3"/>
      <c r="I45" s="40"/>
      <c r="J45" s="40"/>
    </row>
    <row r="46" spans="1:10" ht="15.75" x14ac:dyDescent="0.25">
      <c r="A46" s="5"/>
      <c r="B46" s="5"/>
      <c r="C46" s="2"/>
      <c r="D46" s="2"/>
      <c r="E46" s="2"/>
      <c r="F46" s="2"/>
      <c r="G46" s="10"/>
      <c r="H46" s="2"/>
      <c r="I46" s="2"/>
      <c r="J46" s="40"/>
    </row>
    <row r="47" spans="1:10" ht="15.75" x14ac:dyDescent="0.25">
      <c r="A47" s="5"/>
      <c r="B47" s="5"/>
      <c r="C47" s="2"/>
      <c r="D47" s="2"/>
      <c r="E47" s="2"/>
      <c r="F47" s="2"/>
      <c r="G47" s="19"/>
      <c r="H47" s="2"/>
      <c r="I47" s="21"/>
      <c r="J47" s="44"/>
    </row>
    <row r="48" spans="1:10" x14ac:dyDescent="0.2">
      <c r="G48" s="45"/>
      <c r="H48" s="23"/>
      <c r="I48" s="44"/>
    </row>
    <row r="49" spans="1:10" ht="20.25" x14ac:dyDescent="0.3">
      <c r="A49" s="16"/>
      <c r="B49" s="16"/>
      <c r="C49" s="16"/>
      <c r="D49" s="16"/>
      <c r="E49" s="16"/>
      <c r="F49" s="16"/>
      <c r="G49" s="16"/>
      <c r="H49" s="16"/>
      <c r="I49" s="16"/>
      <c r="J49" s="16"/>
    </row>
    <row r="50" spans="1:10" ht="20.25" x14ac:dyDescent="0.3">
      <c r="A50" s="1"/>
      <c r="B50" s="1"/>
      <c r="C50" s="1"/>
      <c r="D50" s="1"/>
      <c r="E50" s="1"/>
      <c r="F50" s="1"/>
      <c r="G50" s="1"/>
      <c r="H50" s="1"/>
      <c r="I50" s="1"/>
    </row>
    <row r="51" spans="1:10" ht="20.25" x14ac:dyDescent="0.3">
      <c r="A51" s="1"/>
      <c r="B51" s="1"/>
      <c r="C51" s="1"/>
      <c r="D51" s="2"/>
      <c r="E51" s="1"/>
      <c r="F51" s="1"/>
      <c r="G51" s="1"/>
      <c r="H51" s="1"/>
      <c r="I51" s="1"/>
    </row>
    <row r="52" spans="1:10" x14ac:dyDescent="0.2">
      <c r="A52" s="5"/>
      <c r="B52" s="5"/>
      <c r="C52" s="5"/>
      <c r="D52" s="5"/>
      <c r="E52" s="5"/>
      <c r="F52" s="5"/>
      <c r="G52" s="10"/>
    </row>
    <row r="53" spans="1:10" s="5" customFormat="1" ht="15.75" x14ac:dyDescent="0.25">
      <c r="F53" s="2"/>
      <c r="G53" s="10"/>
      <c r="H53" s="9"/>
      <c r="I53" s="19"/>
    </row>
    <row r="54" spans="1:10" s="5" customFormat="1" ht="15.75" x14ac:dyDescent="0.25">
      <c r="F54" s="9"/>
      <c r="G54" s="10"/>
      <c r="H54" s="26"/>
      <c r="I54" s="10"/>
      <c r="J54"/>
    </row>
    <row r="55" spans="1:10" s="5" customFormat="1" ht="15.75" x14ac:dyDescent="0.25">
      <c r="C55" s="3"/>
      <c r="D55" s="3"/>
      <c r="E55" s="3"/>
      <c r="F55" s="2"/>
      <c r="G55" s="10"/>
      <c r="H55" s="2"/>
      <c r="I55" s="40"/>
      <c r="J55" s="40"/>
    </row>
    <row r="56" spans="1:10" s="5" customFormat="1" ht="15.75" x14ac:dyDescent="0.25">
      <c r="C56" s="2"/>
      <c r="D56" s="2"/>
      <c r="E56" s="3"/>
      <c r="F56" s="2"/>
      <c r="G56" s="10"/>
      <c r="H56" s="40"/>
      <c r="I56" s="41"/>
      <c r="J56" s="40"/>
    </row>
    <row r="57" spans="1:10" s="5" customFormat="1" ht="15.75" x14ac:dyDescent="0.25">
      <c r="C57" s="3"/>
      <c r="D57" s="3"/>
      <c r="E57" s="3"/>
      <c r="F57" s="2"/>
      <c r="G57" s="10"/>
      <c r="H57" s="3"/>
      <c r="I57" s="40"/>
      <c r="J57" s="40"/>
    </row>
    <row r="58" spans="1:10" s="5" customFormat="1" ht="15.75" x14ac:dyDescent="0.25">
      <c r="C58" s="3"/>
      <c r="D58" s="3"/>
      <c r="E58" s="3"/>
      <c r="F58" s="2"/>
      <c r="G58" s="10"/>
      <c r="H58" s="3"/>
      <c r="I58" s="40"/>
      <c r="J58" s="40"/>
    </row>
    <row r="59" spans="1:10" ht="15.75" x14ac:dyDescent="0.25">
      <c r="A59" s="5"/>
      <c r="B59" s="5"/>
      <c r="C59" s="2"/>
      <c r="D59" s="2"/>
      <c r="E59" s="2"/>
      <c r="F59" s="2"/>
      <c r="G59" s="10"/>
      <c r="H59" s="2"/>
      <c r="I59" s="2"/>
      <c r="J59" s="40"/>
    </row>
    <row r="60" spans="1:10" ht="15.75" x14ac:dyDescent="0.25">
      <c r="A60" s="5"/>
      <c r="B60" s="5"/>
      <c r="C60" s="2"/>
      <c r="D60" s="2"/>
      <c r="E60" s="2"/>
      <c r="F60" s="2"/>
      <c r="G60" s="19"/>
      <c r="H60" s="2"/>
      <c r="I60" s="21"/>
      <c r="J60" s="44"/>
    </row>
    <row r="61" spans="1:10" ht="15.75" x14ac:dyDescent="0.25">
      <c r="A61" s="5"/>
      <c r="B61" s="5"/>
      <c r="C61" s="3"/>
      <c r="D61" s="3"/>
      <c r="E61" s="3"/>
      <c r="F61" s="2"/>
      <c r="G61" s="10"/>
      <c r="H61" s="3"/>
      <c r="I61" s="25"/>
      <c r="J61" s="10"/>
    </row>
    <row r="62" spans="1:10" x14ac:dyDescent="0.2">
      <c r="A62" s="5"/>
      <c r="B62" s="5"/>
      <c r="C62" s="5"/>
      <c r="D62" s="5"/>
      <c r="E62" s="5"/>
      <c r="F62" s="5"/>
      <c r="G62" s="10"/>
      <c r="H62" s="3"/>
      <c r="J62" s="10"/>
    </row>
    <row r="63" spans="1:10" ht="15.75" x14ac:dyDescent="0.25">
      <c r="A63" s="5"/>
      <c r="B63" s="5"/>
      <c r="C63" s="2"/>
      <c r="D63" s="2"/>
      <c r="E63" s="2"/>
      <c r="F63" s="2"/>
      <c r="G63" s="10"/>
      <c r="H63" s="2"/>
      <c r="I63" s="21"/>
      <c r="J63" s="10"/>
    </row>
    <row r="64" spans="1:10" ht="15.75" x14ac:dyDescent="0.25">
      <c r="A64" s="5"/>
      <c r="B64" s="5"/>
      <c r="C64" s="2"/>
      <c r="D64" s="2"/>
      <c r="E64" s="2"/>
      <c r="F64" s="5"/>
      <c r="G64" s="10"/>
      <c r="H64" s="2"/>
      <c r="I64" s="21"/>
      <c r="J64" s="5"/>
    </row>
    <row r="65" spans="1:10" x14ac:dyDescent="0.2">
      <c r="A65" s="5"/>
      <c r="B65" s="5"/>
      <c r="C65" s="5"/>
      <c r="D65" s="5"/>
      <c r="E65" s="5"/>
      <c r="F65" s="5"/>
      <c r="G65" s="10"/>
      <c r="J65" s="5"/>
    </row>
    <row r="66" spans="1:10" x14ac:dyDescent="0.2">
      <c r="A66" s="5"/>
      <c r="B66" s="5"/>
      <c r="C66" s="5"/>
      <c r="D66" s="5"/>
      <c r="E66" s="5"/>
      <c r="F66" s="5"/>
      <c r="G66" s="10"/>
      <c r="J66" s="5"/>
    </row>
    <row r="67" spans="1:10" x14ac:dyDescent="0.2">
      <c r="A67" s="5"/>
      <c r="B67" s="5"/>
      <c r="C67" s="5"/>
      <c r="D67" s="5"/>
      <c r="E67" s="5"/>
      <c r="F67" s="5"/>
      <c r="G67" s="10"/>
      <c r="J67" s="5"/>
    </row>
    <row r="68" spans="1:10" x14ac:dyDescent="0.2">
      <c r="A68" s="5"/>
      <c r="B68" s="5"/>
      <c r="C68" s="5"/>
      <c r="D68" s="5"/>
      <c r="E68" s="5"/>
      <c r="F68" s="5"/>
      <c r="G68" s="10"/>
      <c r="J68" s="5"/>
    </row>
    <row r="69" spans="1:10" x14ac:dyDescent="0.2">
      <c r="A69" s="5"/>
      <c r="B69" s="5"/>
      <c r="C69" s="5"/>
      <c r="D69" s="5"/>
      <c r="E69" s="5"/>
      <c r="F69" s="5"/>
      <c r="G69" s="10"/>
      <c r="J69" s="5"/>
    </row>
    <row r="70" spans="1:10" x14ac:dyDescent="0.2">
      <c r="A70" s="5"/>
      <c r="B70" s="5"/>
      <c r="C70" s="5"/>
      <c r="D70" s="5"/>
      <c r="E70" s="5"/>
      <c r="F70" s="5"/>
      <c r="G70" s="10"/>
      <c r="J70" s="5"/>
    </row>
    <row r="71" spans="1:10" x14ac:dyDescent="0.2">
      <c r="A71" s="5"/>
      <c r="B71" s="5"/>
      <c r="C71" s="5"/>
      <c r="D71" s="5"/>
      <c r="E71" s="5"/>
      <c r="F71" s="5"/>
      <c r="G71" s="10"/>
      <c r="J71" s="5"/>
    </row>
    <row r="72" spans="1:10" x14ac:dyDescent="0.2">
      <c r="A72" s="5"/>
      <c r="B72" s="5"/>
      <c r="C72" s="5"/>
      <c r="D72" s="5"/>
      <c r="E72" s="5"/>
      <c r="F72" s="5"/>
      <c r="G72" s="10"/>
      <c r="J72" s="5"/>
    </row>
    <row r="73" spans="1:10" x14ac:dyDescent="0.2">
      <c r="A73" s="5"/>
      <c r="B73" s="5"/>
      <c r="C73" s="5"/>
      <c r="D73" s="5"/>
      <c r="E73" s="5"/>
      <c r="F73" s="5"/>
      <c r="G73" s="10"/>
      <c r="J73" s="5"/>
    </row>
    <row r="74" spans="1:10" x14ac:dyDescent="0.2">
      <c r="A74" s="5"/>
      <c r="B74" s="5"/>
      <c r="C74" s="5"/>
      <c r="D74" s="5"/>
      <c r="E74" s="5"/>
      <c r="F74" s="5"/>
      <c r="G74" s="10"/>
      <c r="J74" s="5"/>
    </row>
    <row r="75" spans="1:10" x14ac:dyDescent="0.2">
      <c r="A75" s="5"/>
      <c r="B75" s="5"/>
      <c r="C75" s="5"/>
      <c r="D75" s="5"/>
      <c r="E75" s="5"/>
      <c r="F75" s="5"/>
      <c r="G75" s="10"/>
      <c r="J75" s="5"/>
    </row>
    <row r="76" spans="1:10" x14ac:dyDescent="0.2">
      <c r="A76" s="5"/>
      <c r="B76" s="5"/>
      <c r="C76" s="5"/>
      <c r="D76" s="5"/>
      <c r="E76" s="5"/>
      <c r="F76" s="5"/>
      <c r="G76" s="10"/>
      <c r="J76" s="5"/>
    </row>
    <row r="77" spans="1:10" x14ac:dyDescent="0.2">
      <c r="A77" s="5"/>
      <c r="B77" s="5"/>
      <c r="C77" s="5"/>
      <c r="D77" s="5"/>
      <c r="E77" s="5"/>
      <c r="F77" s="5"/>
      <c r="G77" s="10"/>
      <c r="J77" s="5"/>
    </row>
    <row r="78" spans="1:10" x14ac:dyDescent="0.2">
      <c r="A78" s="5"/>
      <c r="B78" s="5"/>
      <c r="C78" s="5"/>
      <c r="D78" s="5"/>
      <c r="E78" s="5"/>
      <c r="F78" s="5"/>
      <c r="G78" s="10"/>
      <c r="J78" s="5"/>
    </row>
    <row r="79" spans="1:10" x14ac:dyDescent="0.2">
      <c r="A79" s="5"/>
      <c r="B79" s="5"/>
      <c r="C79" s="5"/>
      <c r="D79" s="5"/>
      <c r="E79" s="5"/>
      <c r="F79" s="5"/>
      <c r="G79" s="10"/>
      <c r="J79" s="5"/>
    </row>
    <row r="80" spans="1:10" x14ac:dyDescent="0.2">
      <c r="A80" s="5"/>
      <c r="B80" s="5"/>
      <c r="C80" s="5"/>
      <c r="D80" s="5"/>
      <c r="E80" s="5"/>
      <c r="F80" s="5"/>
      <c r="G80" s="10"/>
      <c r="J80" s="5"/>
    </row>
    <row r="81" spans="1:10" x14ac:dyDescent="0.2">
      <c r="A81" s="5"/>
      <c r="B81" s="5"/>
      <c r="C81" s="5"/>
      <c r="D81" s="5"/>
      <c r="E81" s="5"/>
      <c r="F81" s="5"/>
      <c r="G81" s="10"/>
      <c r="J81" s="5"/>
    </row>
  </sheetData>
  <mergeCells count="1">
    <mergeCell ref="A1:J1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FA458-F740-4579-8899-63442C578A01}">
  <dimension ref="A1:J42"/>
  <sheetViews>
    <sheetView topLeftCell="A5" workbookViewId="0">
      <selection activeCell="J30" sqref="J30"/>
    </sheetView>
  </sheetViews>
  <sheetFormatPr baseColWidth="10" defaultRowHeight="12.75" x14ac:dyDescent="0.2"/>
  <sheetData>
    <row r="1" spans="1:10" ht="20.25" x14ac:dyDescent="0.3">
      <c r="A1" s="49" t="s">
        <v>127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20.25" x14ac:dyDescent="0.3">
      <c r="A2" s="1"/>
      <c r="B2" s="1"/>
      <c r="C2" s="1"/>
      <c r="D2" s="1"/>
      <c r="E2" s="1"/>
      <c r="F2" s="1"/>
      <c r="G2" s="1"/>
      <c r="H2" s="1"/>
      <c r="I2" s="1"/>
    </row>
    <row r="3" spans="1:10" ht="20.25" x14ac:dyDescent="0.3">
      <c r="A3" s="1"/>
      <c r="B3" s="1"/>
      <c r="C3" s="1"/>
      <c r="D3" s="2" t="s">
        <v>23</v>
      </c>
      <c r="E3" s="1"/>
      <c r="F3" s="1"/>
      <c r="G3" s="1"/>
      <c r="H3" s="1"/>
      <c r="I3" s="1"/>
    </row>
    <row r="4" spans="1:10" ht="15" x14ac:dyDescent="0.2">
      <c r="A4" s="5"/>
      <c r="B4" s="5"/>
      <c r="C4" s="5"/>
      <c r="D4" s="5"/>
      <c r="E4" s="5"/>
      <c r="F4" s="5"/>
      <c r="G4" s="10"/>
      <c r="H4" s="5"/>
      <c r="I4" s="10"/>
    </row>
    <row r="5" spans="1:10" ht="15.75" x14ac:dyDescent="0.25">
      <c r="A5" s="5"/>
      <c r="B5" s="5"/>
      <c r="C5" s="5" t="s">
        <v>24</v>
      </c>
      <c r="D5" s="5" t="s">
        <v>1</v>
      </c>
      <c r="E5" s="5" t="s">
        <v>2</v>
      </c>
      <c r="F5" s="2" t="s">
        <v>7</v>
      </c>
      <c r="G5" s="10" t="s">
        <v>25</v>
      </c>
      <c r="H5" s="9" t="s">
        <v>68</v>
      </c>
      <c r="I5" s="19" t="s">
        <v>26</v>
      </c>
      <c r="J5" s="5" t="s">
        <v>25</v>
      </c>
    </row>
    <row r="6" spans="1:10" ht="15.75" x14ac:dyDescent="0.25">
      <c r="A6" s="5"/>
      <c r="B6" s="5"/>
      <c r="C6" s="5"/>
      <c r="D6" s="5"/>
      <c r="E6" s="5"/>
      <c r="F6" s="9"/>
      <c r="G6" s="10"/>
      <c r="H6" s="26"/>
      <c r="I6" s="10"/>
    </row>
    <row r="7" spans="1:10" ht="15.75" x14ac:dyDescent="0.25">
      <c r="A7" s="5" t="s">
        <v>96</v>
      </c>
      <c r="B7" s="5" t="s">
        <v>97</v>
      </c>
      <c r="C7" s="3">
        <v>318</v>
      </c>
      <c r="D7" s="3">
        <v>302</v>
      </c>
      <c r="E7" s="3">
        <v>341</v>
      </c>
      <c r="F7" s="2">
        <f>SUM(C7:E7)</f>
        <v>961</v>
      </c>
      <c r="G7" s="10">
        <f>F7/3</f>
        <v>320.33333333333331</v>
      </c>
      <c r="H7" s="3"/>
      <c r="I7" s="10"/>
    </row>
    <row r="8" spans="1:10" ht="15.75" x14ac:dyDescent="0.25">
      <c r="A8" s="5" t="s">
        <v>72</v>
      </c>
      <c r="B8" s="5" t="s">
        <v>64</v>
      </c>
      <c r="C8" s="3">
        <v>371</v>
      </c>
      <c r="D8" s="3">
        <v>376</v>
      </c>
      <c r="E8" s="3">
        <v>369</v>
      </c>
      <c r="F8" s="2">
        <f>SUM(C8:E8)</f>
        <v>1116</v>
      </c>
      <c r="G8" s="10">
        <f t="shared" ref="G8:G14" si="0">F8/3</f>
        <v>372</v>
      </c>
      <c r="H8" s="3"/>
      <c r="I8" s="41"/>
      <c r="J8" s="40">
        <f>SUM(H8:I8)/1</f>
        <v>0</v>
      </c>
    </row>
    <row r="9" spans="1:10" ht="15.75" x14ac:dyDescent="0.25">
      <c r="A9" s="5" t="s">
        <v>12</v>
      </c>
      <c r="B9" s="5" t="s">
        <v>87</v>
      </c>
      <c r="C9" s="2">
        <v>376</v>
      </c>
      <c r="D9" s="3">
        <v>379</v>
      </c>
      <c r="E9" s="2">
        <v>379</v>
      </c>
      <c r="F9" s="2">
        <f>SUM(C9:E9)</f>
        <v>1134</v>
      </c>
      <c r="G9" s="10">
        <f t="shared" si="0"/>
        <v>378</v>
      </c>
      <c r="H9" s="2"/>
      <c r="I9" s="40"/>
      <c r="J9" s="40">
        <f>SUM(H9:I9)/1</f>
        <v>0</v>
      </c>
    </row>
    <row r="10" spans="1:10" ht="15.75" x14ac:dyDescent="0.25">
      <c r="A10" s="5" t="s">
        <v>155</v>
      </c>
      <c r="B10" s="5" t="s">
        <v>70</v>
      </c>
      <c r="C10" s="2"/>
      <c r="D10" s="3"/>
      <c r="E10" s="2"/>
      <c r="F10" s="2"/>
      <c r="G10" s="10"/>
      <c r="H10" s="2"/>
      <c r="I10" s="40"/>
      <c r="J10" s="40"/>
    </row>
    <row r="11" spans="1:10" ht="15.75" x14ac:dyDescent="0.25">
      <c r="A11" s="5" t="s">
        <v>55</v>
      </c>
      <c r="B11" s="5" t="s">
        <v>56</v>
      </c>
      <c r="C11" s="2"/>
      <c r="D11" s="3"/>
      <c r="E11" s="2"/>
      <c r="F11" s="2"/>
      <c r="G11" s="10"/>
      <c r="H11" s="2"/>
      <c r="I11" s="40"/>
      <c r="J11" s="40"/>
    </row>
    <row r="12" spans="1:10" ht="15.75" x14ac:dyDescent="0.25">
      <c r="A12" s="5" t="s">
        <v>55</v>
      </c>
      <c r="B12" s="5" t="s">
        <v>50</v>
      </c>
      <c r="C12" s="2"/>
      <c r="D12" s="3"/>
      <c r="E12" s="2"/>
      <c r="F12" s="2"/>
      <c r="G12" s="10"/>
      <c r="H12" s="2"/>
      <c r="I12" s="40"/>
      <c r="J12" s="40"/>
    </row>
    <row r="13" spans="1:10" ht="15.75" x14ac:dyDescent="0.25">
      <c r="A13" s="5"/>
      <c r="B13" s="5"/>
      <c r="C13" s="3"/>
      <c r="D13" s="3"/>
      <c r="E13" s="3"/>
      <c r="F13" s="2"/>
      <c r="G13" s="10"/>
      <c r="H13" s="3"/>
      <c r="I13" s="40"/>
      <c r="J13" s="40"/>
    </row>
    <row r="14" spans="1:10" ht="15.75" x14ac:dyDescent="0.25">
      <c r="A14" s="5"/>
      <c r="B14" s="5" t="s">
        <v>7</v>
      </c>
      <c r="C14" s="2">
        <f>SUM(C7:C13)</f>
        <v>1065</v>
      </c>
      <c r="D14" s="2">
        <f t="shared" ref="D14:E14" si="1">SUM(D7:D13)</f>
        <v>1057</v>
      </c>
      <c r="E14" s="2">
        <f t="shared" si="1"/>
        <v>1089</v>
      </c>
      <c r="F14" s="2">
        <f>SUM(F7:F13)</f>
        <v>3211</v>
      </c>
      <c r="G14" s="10">
        <f t="shared" si="0"/>
        <v>1070.3333333333333</v>
      </c>
      <c r="H14" s="2">
        <f>SUM(H7:H13)</f>
        <v>0</v>
      </c>
      <c r="I14" s="2">
        <f>SUM(I8:I13)</f>
        <v>0</v>
      </c>
      <c r="J14" s="40">
        <f>SUM(H14:I14)/1</f>
        <v>0</v>
      </c>
    </row>
    <row r="15" spans="1:10" ht="15.75" x14ac:dyDescent="0.25">
      <c r="A15" s="5"/>
      <c r="B15" s="5" t="s">
        <v>18</v>
      </c>
      <c r="C15" s="2">
        <v>48</v>
      </c>
      <c r="D15" s="2">
        <v>53</v>
      </c>
      <c r="E15" s="2">
        <v>51</v>
      </c>
      <c r="F15" s="2"/>
      <c r="G15" s="19"/>
      <c r="H15" s="2">
        <v>2</v>
      </c>
      <c r="I15" s="21"/>
      <c r="J15" s="44"/>
    </row>
    <row r="16" spans="1:10" ht="15.75" x14ac:dyDescent="0.25">
      <c r="G16" s="45"/>
      <c r="H16" s="2"/>
      <c r="I16" s="44"/>
    </row>
    <row r="17" spans="1:10" ht="15.75" x14ac:dyDescent="0.25">
      <c r="G17" s="45"/>
      <c r="H17" s="2" t="s">
        <v>156</v>
      </c>
      <c r="I17" s="44"/>
    </row>
    <row r="18" spans="1:10" ht="15" x14ac:dyDescent="0.2">
      <c r="G18" s="45"/>
      <c r="H18" s="23"/>
      <c r="I18" s="44"/>
    </row>
    <row r="19" spans="1:10" ht="20.25" x14ac:dyDescent="0.3">
      <c r="A19" s="49" t="s">
        <v>128</v>
      </c>
      <c r="B19" s="49"/>
      <c r="C19" s="49"/>
      <c r="D19" s="49"/>
      <c r="E19" s="49"/>
      <c r="F19" s="49"/>
      <c r="G19" s="49"/>
      <c r="H19" s="49"/>
      <c r="I19" s="49"/>
      <c r="J19" s="49"/>
    </row>
    <row r="20" spans="1:10" ht="20.25" x14ac:dyDescent="0.3">
      <c r="A20" s="1"/>
      <c r="B20" s="1"/>
      <c r="C20" s="1"/>
      <c r="D20" s="1"/>
      <c r="E20" s="1"/>
      <c r="F20" s="1"/>
      <c r="G20" s="1"/>
      <c r="H20" s="1"/>
      <c r="I20" s="1"/>
    </row>
    <row r="21" spans="1:10" ht="20.25" x14ac:dyDescent="0.3">
      <c r="A21" s="1"/>
      <c r="B21" s="1"/>
      <c r="C21" s="1"/>
      <c r="D21" s="2" t="s">
        <v>23</v>
      </c>
      <c r="E21" s="1"/>
      <c r="F21" s="1"/>
      <c r="G21" s="1"/>
      <c r="H21" s="1"/>
      <c r="I21" s="1"/>
    </row>
    <row r="22" spans="1:10" ht="15" x14ac:dyDescent="0.2">
      <c r="A22" s="5"/>
      <c r="B22" s="5"/>
      <c r="C22" s="5"/>
      <c r="D22" s="5"/>
      <c r="E22" s="5"/>
      <c r="F22" s="5"/>
      <c r="G22" s="10"/>
      <c r="H22" s="5"/>
      <c r="I22" s="10"/>
    </row>
    <row r="23" spans="1:10" s="5" customFormat="1" ht="15.75" x14ac:dyDescent="0.25">
      <c r="C23" s="5" t="s">
        <v>24</v>
      </c>
      <c r="D23" s="5" t="s">
        <v>1</v>
      </c>
      <c r="E23" s="5" t="s">
        <v>2</v>
      </c>
      <c r="F23" s="2" t="s">
        <v>7</v>
      </c>
      <c r="G23" s="10" t="s">
        <v>25</v>
      </c>
      <c r="H23" s="9" t="s">
        <v>68</v>
      </c>
      <c r="I23" s="19" t="s">
        <v>26</v>
      </c>
      <c r="J23" s="5" t="s">
        <v>25</v>
      </c>
    </row>
    <row r="24" spans="1:10" s="5" customFormat="1" ht="15.75" x14ac:dyDescent="0.25">
      <c r="F24" s="9"/>
      <c r="G24" s="10"/>
      <c r="H24" s="26"/>
      <c r="I24" s="10"/>
      <c r="J24"/>
    </row>
    <row r="25" spans="1:10" s="5" customFormat="1" ht="15.75" x14ac:dyDescent="0.25">
      <c r="A25" s="5" t="s">
        <v>69</v>
      </c>
      <c r="B25" s="5" t="s">
        <v>70</v>
      </c>
      <c r="C25" s="3">
        <v>186</v>
      </c>
      <c r="D25" s="3">
        <v>193</v>
      </c>
      <c r="E25" s="3">
        <v>191</v>
      </c>
      <c r="F25" s="2">
        <f>SUM(C25:E25)</f>
        <v>570</v>
      </c>
      <c r="G25" s="10">
        <f>F25/2</f>
        <v>285</v>
      </c>
      <c r="H25" s="3" t="s">
        <v>148</v>
      </c>
      <c r="I25" s="40">
        <v>195.6</v>
      </c>
      <c r="J25" s="40">
        <f>SUM(H25:I25)/1</f>
        <v>195.6</v>
      </c>
    </row>
    <row r="26" spans="1:10" s="5" customFormat="1" ht="15.75" x14ac:dyDescent="0.25">
      <c r="A26" s="5" t="s">
        <v>71</v>
      </c>
      <c r="B26" s="5" t="s">
        <v>56</v>
      </c>
      <c r="C26" s="2">
        <v>192</v>
      </c>
      <c r="D26" s="3">
        <v>187</v>
      </c>
      <c r="E26" s="2">
        <v>195</v>
      </c>
      <c r="F26" s="2">
        <f>SUM(C26:E26)</f>
        <v>574</v>
      </c>
      <c r="G26" s="10">
        <f t="shared" ref="G26:G29" si="2">F26/2</f>
        <v>287</v>
      </c>
      <c r="H26" s="40" t="s">
        <v>21</v>
      </c>
      <c r="I26" s="40">
        <v>194.9</v>
      </c>
      <c r="J26" s="40">
        <f t="shared" ref="J26:J29" si="3">SUM(H26:I26)/1</f>
        <v>194.9</v>
      </c>
    </row>
    <row r="27" spans="1:10" s="5" customFormat="1" ht="15.75" x14ac:dyDescent="0.25">
      <c r="A27" s="5" t="s">
        <v>71</v>
      </c>
      <c r="B27" s="5" t="s">
        <v>50</v>
      </c>
      <c r="C27" s="2">
        <v>192</v>
      </c>
      <c r="D27" s="2">
        <v>196</v>
      </c>
      <c r="E27" s="3">
        <v>191</v>
      </c>
      <c r="F27" s="2">
        <f>SUM(C27:E27)</f>
        <v>579</v>
      </c>
      <c r="G27" s="10">
        <f t="shared" si="2"/>
        <v>289.5</v>
      </c>
      <c r="H27" s="2"/>
      <c r="I27" s="41">
        <v>199.2</v>
      </c>
      <c r="J27" s="40">
        <f t="shared" si="3"/>
        <v>199.2</v>
      </c>
    </row>
    <row r="28" spans="1:10" s="5" customFormat="1" ht="15.75" x14ac:dyDescent="0.25">
      <c r="C28" s="3"/>
      <c r="D28" s="3"/>
      <c r="E28" s="3"/>
      <c r="F28" s="2"/>
      <c r="G28" s="10"/>
      <c r="H28" s="3"/>
      <c r="I28" s="40"/>
      <c r="J28" s="40"/>
    </row>
    <row r="29" spans="1:10" ht="15.75" x14ac:dyDescent="0.25">
      <c r="A29" s="5"/>
      <c r="B29" s="5" t="s">
        <v>7</v>
      </c>
      <c r="C29" s="2">
        <f>SUM(C25:C28)</f>
        <v>570</v>
      </c>
      <c r="D29" s="2">
        <f>SUM(D25:D28)</f>
        <v>576</v>
      </c>
      <c r="E29" s="2">
        <f>SUM(E25:E28)</f>
        <v>577</v>
      </c>
      <c r="F29" s="2">
        <f>SUM(F25:F28)</f>
        <v>1723</v>
      </c>
      <c r="G29" s="10">
        <f t="shared" si="2"/>
        <v>861.5</v>
      </c>
      <c r="H29" s="2">
        <f>SUM(H25:H28)</f>
        <v>0</v>
      </c>
      <c r="I29" s="2">
        <f>SUM(I25:I28)</f>
        <v>589.70000000000005</v>
      </c>
      <c r="J29" s="40">
        <f t="shared" si="3"/>
        <v>589.70000000000005</v>
      </c>
    </row>
    <row r="30" spans="1:10" ht="15.75" x14ac:dyDescent="0.25">
      <c r="A30" s="5"/>
      <c r="B30" s="5" t="s">
        <v>18</v>
      </c>
      <c r="C30" s="2">
        <v>1</v>
      </c>
      <c r="D30" s="2">
        <v>1</v>
      </c>
      <c r="E30" s="2">
        <v>1</v>
      </c>
      <c r="F30" s="2"/>
      <c r="G30" s="19"/>
      <c r="H30" s="2" t="s">
        <v>149</v>
      </c>
      <c r="I30" s="21"/>
      <c r="J30" s="44"/>
    </row>
    <row r="31" spans="1:10" ht="15.75" x14ac:dyDescent="0.25">
      <c r="H31" s="2" t="s">
        <v>150</v>
      </c>
      <c r="I31" s="9" t="s">
        <v>156</v>
      </c>
    </row>
    <row r="32" spans="1:10" ht="15.75" x14ac:dyDescent="0.25">
      <c r="H32" s="9" t="s">
        <v>151</v>
      </c>
    </row>
    <row r="33" spans="1:10" ht="20.25" x14ac:dyDescent="0.3">
      <c r="A33" s="1"/>
      <c r="B33" s="1"/>
      <c r="C33" s="1"/>
      <c r="D33" s="2"/>
      <c r="E33" s="1"/>
      <c r="F33" s="1"/>
      <c r="G33" s="1"/>
      <c r="H33" s="1"/>
      <c r="I33" s="1"/>
    </row>
    <row r="34" spans="1:10" ht="15" x14ac:dyDescent="0.2">
      <c r="A34" s="5"/>
      <c r="B34" s="5"/>
      <c r="C34" s="5"/>
      <c r="D34" s="5"/>
      <c r="E34" s="5"/>
      <c r="F34" s="5"/>
      <c r="G34" s="10"/>
      <c r="H34" s="5"/>
      <c r="I34" s="10"/>
    </row>
    <row r="35" spans="1:10" ht="15.75" x14ac:dyDescent="0.25">
      <c r="A35" s="5"/>
      <c r="B35" s="5"/>
      <c r="C35" s="5"/>
      <c r="D35" s="5"/>
      <c r="E35" s="5"/>
      <c r="F35" s="2"/>
      <c r="G35" s="10"/>
      <c r="H35" s="9"/>
      <c r="I35" s="19"/>
      <c r="J35" s="5"/>
    </row>
    <row r="36" spans="1:10" ht="15.75" x14ac:dyDescent="0.25">
      <c r="A36" s="5"/>
      <c r="B36" s="5"/>
      <c r="C36" s="5"/>
      <c r="D36" s="5"/>
      <c r="E36" s="5"/>
      <c r="F36" s="9"/>
      <c r="G36" s="10"/>
      <c r="H36" s="26"/>
      <c r="I36" s="10"/>
    </row>
    <row r="37" spans="1:10" ht="15.75" x14ac:dyDescent="0.25">
      <c r="A37" s="5"/>
      <c r="B37" s="5"/>
      <c r="C37" s="3"/>
      <c r="D37" s="3"/>
      <c r="E37" s="3"/>
      <c r="F37" s="2"/>
      <c r="G37" s="10"/>
      <c r="H37" s="3"/>
      <c r="I37" s="41"/>
      <c r="J37" s="40"/>
    </row>
    <row r="38" spans="1:10" ht="15.75" x14ac:dyDescent="0.25">
      <c r="A38" s="5"/>
      <c r="B38" s="5"/>
      <c r="C38" s="2"/>
      <c r="D38" s="3"/>
      <c r="E38" s="3"/>
      <c r="F38" s="2"/>
      <c r="G38" s="10"/>
      <c r="H38" s="40"/>
      <c r="I38" s="40"/>
      <c r="J38" s="40"/>
    </row>
    <row r="39" spans="1:10" ht="15.75" x14ac:dyDescent="0.25">
      <c r="A39" s="5"/>
      <c r="B39" s="5"/>
      <c r="C39" s="3"/>
      <c r="D39" s="2"/>
      <c r="E39" s="3"/>
      <c r="F39" s="2"/>
      <c r="G39" s="10"/>
      <c r="H39" s="2"/>
      <c r="I39" s="40"/>
      <c r="J39" s="40"/>
    </row>
    <row r="40" spans="1:10" ht="15.75" x14ac:dyDescent="0.25">
      <c r="A40" s="5"/>
      <c r="B40" s="5"/>
      <c r="C40" s="3"/>
      <c r="D40" s="3"/>
      <c r="E40" s="3"/>
      <c r="F40" s="2"/>
      <c r="G40" s="10"/>
      <c r="H40" s="3"/>
      <c r="I40" s="40"/>
      <c r="J40" s="40"/>
    </row>
    <row r="41" spans="1:10" ht="15.75" x14ac:dyDescent="0.25">
      <c r="A41" s="5"/>
      <c r="B41" s="5"/>
      <c r="C41" s="2"/>
      <c r="D41" s="2"/>
      <c r="E41" s="2"/>
      <c r="F41" s="2"/>
      <c r="G41" s="10"/>
      <c r="H41" s="2"/>
      <c r="I41" s="2"/>
      <c r="J41" s="40"/>
    </row>
    <row r="42" spans="1:10" ht="15.75" x14ac:dyDescent="0.25">
      <c r="A42" s="5"/>
      <c r="B42" s="5"/>
      <c r="C42" s="2"/>
      <c r="D42" s="2"/>
      <c r="E42" s="2"/>
      <c r="F42" s="2"/>
      <c r="G42" s="19"/>
      <c r="H42" s="2"/>
      <c r="I42" s="21"/>
      <c r="J42" s="44"/>
    </row>
  </sheetData>
  <mergeCells count="2">
    <mergeCell ref="A1:J1"/>
    <mergeCell ref="A19:J19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1"/>
  <sheetViews>
    <sheetView workbookViewId="0">
      <selection activeCell="I45" sqref="I45"/>
    </sheetView>
  </sheetViews>
  <sheetFormatPr baseColWidth="10" defaultRowHeight="12.75" x14ac:dyDescent="0.2"/>
  <cols>
    <col min="1" max="1" width="15" bestFit="1" customWidth="1"/>
    <col min="2" max="2" width="12.7109375" customWidth="1"/>
    <col min="9" max="9" width="13.85546875" bestFit="1" customWidth="1"/>
  </cols>
  <sheetData>
    <row r="1" spans="1:12" ht="20.25" x14ac:dyDescent="0.3">
      <c r="A1" s="49" t="s">
        <v>130</v>
      </c>
      <c r="B1" s="49"/>
      <c r="C1" s="49"/>
      <c r="D1" s="49"/>
      <c r="E1" s="49"/>
      <c r="F1" s="49"/>
      <c r="G1" s="49"/>
      <c r="H1" s="49"/>
      <c r="I1" s="49"/>
      <c r="J1" s="16"/>
      <c r="K1" s="16"/>
    </row>
    <row r="2" spans="1:12" ht="20.2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20.25" x14ac:dyDescent="0.3">
      <c r="A3" s="1"/>
      <c r="B3" s="1"/>
      <c r="C3" s="1"/>
      <c r="D3" s="2" t="s">
        <v>23</v>
      </c>
      <c r="E3" s="2"/>
      <c r="F3" s="1"/>
      <c r="G3" s="1"/>
      <c r="H3" s="1"/>
      <c r="I3" s="1"/>
      <c r="J3" s="1"/>
      <c r="K3" s="1"/>
    </row>
    <row r="4" spans="1:12" ht="15" x14ac:dyDescent="0.2">
      <c r="A4" s="5"/>
      <c r="B4" s="5"/>
      <c r="C4" s="5"/>
      <c r="D4" s="5"/>
      <c r="E4" s="5"/>
      <c r="F4" s="5"/>
      <c r="G4" s="10"/>
      <c r="H4" s="10"/>
      <c r="I4" s="12"/>
      <c r="J4" s="12"/>
      <c r="K4" s="18"/>
    </row>
    <row r="5" spans="1:12" ht="15.75" x14ac:dyDescent="0.25">
      <c r="A5" s="5"/>
      <c r="B5" s="5"/>
      <c r="C5" s="5" t="s">
        <v>24</v>
      </c>
      <c r="D5" s="5" t="s">
        <v>1</v>
      </c>
      <c r="E5" s="5" t="s">
        <v>2</v>
      </c>
      <c r="F5" s="2" t="s">
        <v>7</v>
      </c>
      <c r="G5" s="10" t="s">
        <v>25</v>
      </c>
      <c r="H5" s="19" t="s">
        <v>94</v>
      </c>
      <c r="I5" s="19" t="s">
        <v>26</v>
      </c>
      <c r="J5" s="9"/>
      <c r="K5" s="19"/>
      <c r="L5" s="12"/>
    </row>
    <row r="6" spans="1:12" ht="15.75" x14ac:dyDescent="0.25">
      <c r="A6" s="5"/>
      <c r="B6" s="5"/>
      <c r="C6" s="5"/>
      <c r="D6" s="5"/>
      <c r="E6" s="5"/>
      <c r="F6" s="9"/>
      <c r="G6" s="10"/>
      <c r="H6" s="10"/>
      <c r="I6" s="26"/>
      <c r="J6" s="26"/>
      <c r="K6" s="18"/>
    </row>
    <row r="7" spans="1:12" ht="15.75" x14ac:dyDescent="0.25">
      <c r="A7" s="5" t="s">
        <v>45</v>
      </c>
      <c r="B7" s="5" t="s">
        <v>46</v>
      </c>
      <c r="C7" s="5"/>
      <c r="D7" s="3">
        <v>307.39999999999998</v>
      </c>
      <c r="E7" s="5"/>
      <c r="F7" s="2">
        <f>SUM(C7:E7)</f>
        <v>307.39999999999998</v>
      </c>
      <c r="G7" s="10">
        <f>F7/1</f>
        <v>307.39999999999998</v>
      </c>
      <c r="H7" s="10"/>
      <c r="I7" s="26"/>
      <c r="J7" s="26"/>
      <c r="K7" s="18"/>
    </row>
    <row r="8" spans="1:12" ht="15.75" x14ac:dyDescent="0.25">
      <c r="A8" s="5" t="s">
        <v>38</v>
      </c>
      <c r="B8" s="5" t="s">
        <v>39</v>
      </c>
      <c r="C8" s="3">
        <v>311.7</v>
      </c>
      <c r="D8" s="40">
        <v>315.60000000000002</v>
      </c>
      <c r="E8" s="3">
        <v>315.7</v>
      </c>
      <c r="F8" s="41">
        <f>SUM(C8:E8)</f>
        <v>943</v>
      </c>
      <c r="G8" s="10">
        <f>F8/3</f>
        <v>314.33333333333331</v>
      </c>
      <c r="H8" s="40">
        <v>310.8</v>
      </c>
      <c r="I8" s="40"/>
      <c r="J8" s="10"/>
      <c r="K8" s="10"/>
      <c r="L8" s="10"/>
    </row>
    <row r="9" spans="1:12" ht="15.75" x14ac:dyDescent="0.25">
      <c r="A9" s="5" t="s">
        <v>120</v>
      </c>
      <c r="B9" s="5" t="s">
        <v>121</v>
      </c>
      <c r="C9" s="3">
        <v>311.39999999999998</v>
      </c>
      <c r="D9" s="41">
        <v>316.2</v>
      </c>
      <c r="E9" s="3">
        <v>315.39999999999998</v>
      </c>
      <c r="F9" s="2">
        <f>SUM(C9:E9)</f>
        <v>942.99999999999989</v>
      </c>
      <c r="G9" s="10">
        <f>F9/3</f>
        <v>314.33333333333331</v>
      </c>
      <c r="H9" s="41">
        <v>316.89999999999998</v>
      </c>
      <c r="I9" s="40">
        <v>310.10000000000002</v>
      </c>
      <c r="J9" s="10"/>
      <c r="K9" s="10"/>
      <c r="L9" s="10"/>
    </row>
    <row r="10" spans="1:12" ht="15.75" x14ac:dyDescent="0.25">
      <c r="A10" s="5" t="s">
        <v>32</v>
      </c>
      <c r="B10" s="5" t="s">
        <v>35</v>
      </c>
      <c r="C10" s="2">
        <v>315.60000000000002</v>
      </c>
      <c r="D10" s="2"/>
      <c r="E10" s="2">
        <v>316.8</v>
      </c>
      <c r="F10" s="41">
        <f>SUM(C10:E10)</f>
        <v>632.40000000000009</v>
      </c>
      <c r="G10" s="10">
        <f>F10/2</f>
        <v>316.20000000000005</v>
      </c>
      <c r="H10" s="40">
        <v>309.60000000000002</v>
      </c>
      <c r="I10" s="40">
        <v>310.89999999999998</v>
      </c>
      <c r="J10" s="11"/>
      <c r="K10" s="25"/>
      <c r="L10" s="10"/>
    </row>
    <row r="11" spans="1:12" ht="15.75" x14ac:dyDescent="0.25">
      <c r="A11" s="5" t="s">
        <v>12</v>
      </c>
      <c r="B11" s="5" t="s">
        <v>47</v>
      </c>
      <c r="C11" s="2"/>
      <c r="D11" s="2"/>
      <c r="E11" s="2"/>
      <c r="F11" s="41"/>
      <c r="G11" s="10"/>
      <c r="H11" s="40"/>
      <c r="I11" s="41">
        <v>312.2</v>
      </c>
      <c r="J11" s="11"/>
      <c r="K11" s="25"/>
      <c r="L11" s="10"/>
    </row>
    <row r="12" spans="1:12" ht="15.75" x14ac:dyDescent="0.25">
      <c r="A12" s="5"/>
      <c r="B12" s="5"/>
      <c r="C12" s="3"/>
      <c r="D12" s="3"/>
      <c r="E12" s="3"/>
      <c r="F12" s="2"/>
      <c r="G12" s="10"/>
      <c r="H12" s="40"/>
      <c r="I12" s="11"/>
      <c r="J12" s="11"/>
      <c r="K12" s="20"/>
      <c r="L12" s="10"/>
    </row>
    <row r="13" spans="1:12" ht="15.75" x14ac:dyDescent="0.25">
      <c r="A13" s="5"/>
      <c r="B13" s="5" t="s">
        <v>7</v>
      </c>
      <c r="C13" s="41">
        <f>SUM(C8:C12)</f>
        <v>938.69999999999993</v>
      </c>
      <c r="D13" s="2">
        <f>SUM(D7:D12)</f>
        <v>939.2</v>
      </c>
      <c r="E13" s="41">
        <f>SUM(E8:E12)</f>
        <v>947.89999999999986</v>
      </c>
      <c r="F13" s="2">
        <f>SUM(F7:F12)</f>
        <v>2825.8</v>
      </c>
      <c r="G13" s="10">
        <f>F13/3</f>
        <v>941.93333333333339</v>
      </c>
      <c r="H13" s="41">
        <f>SUM(H8:H12)</f>
        <v>937.30000000000007</v>
      </c>
      <c r="I13" s="41">
        <f>SUM(I8:I12)</f>
        <v>933.2</v>
      </c>
      <c r="J13" s="2"/>
      <c r="K13" s="21"/>
      <c r="L13" s="10"/>
    </row>
    <row r="14" spans="1:12" ht="15.75" x14ac:dyDescent="0.25">
      <c r="A14" s="5"/>
      <c r="B14" s="5" t="s">
        <v>18</v>
      </c>
      <c r="C14" s="2">
        <v>15</v>
      </c>
      <c r="D14" s="2">
        <v>11</v>
      </c>
      <c r="E14" s="2">
        <v>4</v>
      </c>
      <c r="F14" s="2"/>
      <c r="G14" s="19"/>
      <c r="H14" s="21">
        <v>3</v>
      </c>
      <c r="I14" s="2">
        <v>9</v>
      </c>
      <c r="J14" s="2"/>
      <c r="K14" s="21"/>
      <c r="L14" s="22"/>
    </row>
    <row r="15" spans="1:12" ht="15.75" x14ac:dyDescent="0.25">
      <c r="A15" s="5"/>
      <c r="B15" s="5"/>
      <c r="C15" s="2"/>
      <c r="D15" s="2"/>
      <c r="E15" s="2"/>
      <c r="F15" s="2"/>
      <c r="G15" s="19"/>
      <c r="H15" s="13" t="s">
        <v>147</v>
      </c>
      <c r="I15" s="2"/>
      <c r="J15" s="2"/>
      <c r="K15" s="21"/>
      <c r="L15" s="22"/>
    </row>
    <row r="16" spans="1:12" ht="20.25" x14ac:dyDescent="0.3">
      <c r="A16" s="1"/>
      <c r="B16" s="1"/>
      <c r="C16" s="1"/>
      <c r="D16" s="2" t="s">
        <v>43</v>
      </c>
      <c r="E16" s="2"/>
      <c r="F16" s="1"/>
      <c r="G16" s="1"/>
      <c r="H16" s="1"/>
      <c r="I16" s="1"/>
    </row>
    <row r="17" spans="1:9" ht="15" x14ac:dyDescent="0.2">
      <c r="A17" s="5"/>
      <c r="B17" s="5"/>
      <c r="C17" s="5"/>
      <c r="D17" s="5"/>
      <c r="E17" s="5"/>
      <c r="F17" s="5"/>
      <c r="G17" s="10"/>
      <c r="H17" s="10"/>
      <c r="I17" s="12"/>
    </row>
    <row r="18" spans="1:9" ht="15.75" x14ac:dyDescent="0.25">
      <c r="A18" s="5"/>
      <c r="B18" s="5"/>
      <c r="C18" s="5" t="s">
        <v>24</v>
      </c>
      <c r="D18" s="5" t="s">
        <v>1</v>
      </c>
      <c r="E18" s="5" t="s">
        <v>2</v>
      </c>
      <c r="F18" s="2" t="s">
        <v>7</v>
      </c>
      <c r="G18" s="10" t="s">
        <v>25</v>
      </c>
      <c r="H18" s="10"/>
      <c r="I18" s="19" t="s">
        <v>26</v>
      </c>
    </row>
    <row r="19" spans="1:9" ht="15.75" x14ac:dyDescent="0.25">
      <c r="A19" s="5"/>
      <c r="B19" s="5"/>
      <c r="C19" s="5"/>
      <c r="D19" s="5"/>
      <c r="E19" s="5"/>
      <c r="F19" s="9"/>
      <c r="G19" s="10"/>
      <c r="H19" s="10"/>
      <c r="I19" s="26"/>
    </row>
    <row r="20" spans="1:9" ht="15.75" x14ac:dyDescent="0.25">
      <c r="A20" s="5" t="s">
        <v>8</v>
      </c>
      <c r="B20" s="5" t="s">
        <v>19</v>
      </c>
      <c r="C20" s="5"/>
      <c r="D20" s="5"/>
      <c r="E20" s="5"/>
      <c r="F20" s="9"/>
      <c r="G20" s="10"/>
      <c r="H20" s="44">
        <v>307.7</v>
      </c>
      <c r="I20" s="2">
        <v>308.8</v>
      </c>
    </row>
    <row r="21" spans="1:9" ht="15.75" x14ac:dyDescent="0.25">
      <c r="A21" s="5" t="s">
        <v>38</v>
      </c>
      <c r="B21" s="5" t="s">
        <v>39</v>
      </c>
      <c r="C21" s="5"/>
      <c r="D21" s="5"/>
      <c r="E21" s="5"/>
      <c r="F21" s="9"/>
      <c r="G21" s="10"/>
      <c r="H21" s="44"/>
      <c r="I21" s="3">
        <v>305.3</v>
      </c>
    </row>
    <row r="22" spans="1:9" ht="15.75" x14ac:dyDescent="0.25">
      <c r="A22" s="5" t="s">
        <v>67</v>
      </c>
      <c r="B22" s="5" t="s">
        <v>40</v>
      </c>
      <c r="C22" s="3">
        <v>308.89999999999998</v>
      </c>
      <c r="D22" s="3">
        <v>313.2</v>
      </c>
      <c r="E22" s="3">
        <v>312.10000000000002</v>
      </c>
      <c r="F22" s="2">
        <f t="shared" ref="F22:F24" si="0">SUM(C22:E22)</f>
        <v>934.19999999999993</v>
      </c>
      <c r="G22" s="10">
        <f>F22/3</f>
        <v>311.39999999999998</v>
      </c>
      <c r="H22" s="40"/>
      <c r="I22" s="40"/>
    </row>
    <row r="23" spans="1:9" ht="15.75" x14ac:dyDescent="0.25">
      <c r="A23" s="5" t="s">
        <v>48</v>
      </c>
      <c r="B23" s="5" t="s">
        <v>49</v>
      </c>
      <c r="C23" s="41">
        <v>315.60000000000002</v>
      </c>
      <c r="D23" s="3">
        <v>312.39999999999998</v>
      </c>
      <c r="E23" s="2">
        <v>315.89999999999998</v>
      </c>
      <c r="F23" s="41">
        <f t="shared" si="0"/>
        <v>943.9</v>
      </c>
      <c r="G23" s="10">
        <f t="shared" ref="G23:G26" si="1">F23/3</f>
        <v>314.63333333333333</v>
      </c>
      <c r="H23" s="41">
        <v>312.7</v>
      </c>
      <c r="I23" s="40">
        <v>308.60000000000002</v>
      </c>
    </row>
    <row r="24" spans="1:9" ht="15.75" x14ac:dyDescent="0.25">
      <c r="A24" s="5" t="s">
        <v>12</v>
      </c>
      <c r="B24" s="5" t="s">
        <v>47</v>
      </c>
      <c r="C24" s="3">
        <v>313.3</v>
      </c>
      <c r="D24" s="2">
        <v>314.8</v>
      </c>
      <c r="E24" s="3">
        <v>313.8</v>
      </c>
      <c r="F24" s="2">
        <f t="shared" si="0"/>
        <v>941.90000000000009</v>
      </c>
      <c r="G24" s="10">
        <f t="shared" si="1"/>
        <v>313.9666666666667</v>
      </c>
      <c r="H24" s="40">
        <v>310.39999999999998</v>
      </c>
      <c r="I24" s="3"/>
    </row>
    <row r="25" spans="1:9" ht="15.75" x14ac:dyDescent="0.25">
      <c r="A25" s="5"/>
      <c r="B25" s="5"/>
      <c r="C25" s="3"/>
      <c r="D25" s="3"/>
      <c r="E25" s="3"/>
      <c r="F25" s="2"/>
      <c r="G25" s="10"/>
      <c r="H25" s="40"/>
      <c r="I25" s="11"/>
    </row>
    <row r="26" spans="1:9" ht="15.75" x14ac:dyDescent="0.25">
      <c r="A26" s="5"/>
      <c r="B26" s="5" t="s">
        <v>7</v>
      </c>
      <c r="C26" s="2">
        <f>SUM(C22:C25)</f>
        <v>937.8</v>
      </c>
      <c r="D26" s="2">
        <f>SUM(D22:D25)</f>
        <v>940.39999999999986</v>
      </c>
      <c r="E26" s="2">
        <f>SUM(E22:E25)</f>
        <v>941.8</v>
      </c>
      <c r="F26" s="41">
        <f>SUM(F22:F25)</f>
        <v>2820</v>
      </c>
      <c r="G26" s="10">
        <f t="shared" si="1"/>
        <v>940</v>
      </c>
      <c r="H26" s="41">
        <f>SUM(H20:H25)</f>
        <v>930.8</v>
      </c>
      <c r="I26" s="41">
        <f>SUM(I20:I25)</f>
        <v>922.7</v>
      </c>
    </row>
    <row r="27" spans="1:9" ht="15.75" x14ac:dyDescent="0.25">
      <c r="A27" s="5"/>
      <c r="B27" s="5" t="s">
        <v>18</v>
      </c>
      <c r="C27" s="2">
        <v>18</v>
      </c>
      <c r="D27" s="2">
        <v>10</v>
      </c>
      <c r="E27" s="2">
        <v>10</v>
      </c>
      <c r="F27" s="2"/>
      <c r="G27" s="19"/>
      <c r="H27" s="21">
        <v>5</v>
      </c>
      <c r="I27" s="2">
        <v>28</v>
      </c>
    </row>
    <row r="28" spans="1:9" ht="15.75" customHeight="1" x14ac:dyDescent="0.2"/>
    <row r="29" spans="1:9" ht="20.25" customHeight="1" x14ac:dyDescent="0.25">
      <c r="D29" s="9" t="s">
        <v>60</v>
      </c>
      <c r="E29" s="9"/>
    </row>
    <row r="31" spans="1:9" ht="15.75" x14ac:dyDescent="0.25">
      <c r="A31" s="5"/>
      <c r="B31" s="5"/>
      <c r="C31" s="5" t="s">
        <v>24</v>
      </c>
      <c r="D31" s="5" t="s">
        <v>1</v>
      </c>
      <c r="E31" s="5" t="s">
        <v>2</v>
      </c>
      <c r="F31" s="2" t="s">
        <v>7</v>
      </c>
      <c r="G31" s="10" t="s">
        <v>25</v>
      </c>
      <c r="H31" s="10"/>
      <c r="I31" s="19" t="s">
        <v>26</v>
      </c>
    </row>
    <row r="32" spans="1:9" ht="15.75" x14ac:dyDescent="0.25">
      <c r="A32" s="5"/>
      <c r="B32" s="5"/>
      <c r="C32" s="5"/>
      <c r="D32" s="5"/>
      <c r="E32" s="5"/>
      <c r="F32" s="9"/>
      <c r="G32" s="10"/>
      <c r="H32" s="10"/>
      <c r="I32" s="26"/>
    </row>
    <row r="33" spans="1:9" ht="15.75" x14ac:dyDescent="0.25">
      <c r="A33" s="5" t="s">
        <v>45</v>
      </c>
      <c r="B33" s="5" t="s">
        <v>46</v>
      </c>
      <c r="C33" s="3">
        <v>304.7</v>
      </c>
      <c r="D33" s="3"/>
      <c r="E33" s="3">
        <v>302.10000000000002</v>
      </c>
      <c r="F33" s="2">
        <f>SUM(C33:E33)</f>
        <v>606.79999999999995</v>
      </c>
      <c r="G33" s="10">
        <f>F33/2</f>
        <v>303.39999999999998</v>
      </c>
      <c r="H33" s="40">
        <v>301.2</v>
      </c>
      <c r="I33" s="40">
        <v>305.5</v>
      </c>
    </row>
    <row r="34" spans="1:9" ht="15.75" x14ac:dyDescent="0.25">
      <c r="A34" s="5" t="s">
        <v>8</v>
      </c>
      <c r="B34" s="5" t="s">
        <v>19</v>
      </c>
      <c r="C34" s="41">
        <v>312</v>
      </c>
      <c r="D34" s="3">
        <v>313.3</v>
      </c>
      <c r="E34" s="2">
        <v>311.39999999999998</v>
      </c>
      <c r="F34" s="41">
        <f>SUM(C34:E34)</f>
        <v>936.69999999999993</v>
      </c>
      <c r="G34" s="10">
        <f>F34/3</f>
        <v>312.23333333333329</v>
      </c>
      <c r="H34" s="40"/>
      <c r="I34" s="40"/>
    </row>
    <row r="35" spans="1:9" ht="15.75" x14ac:dyDescent="0.25">
      <c r="A35" s="5" t="s">
        <v>143</v>
      </c>
      <c r="B35" s="5"/>
      <c r="C35" s="41"/>
      <c r="D35" s="2">
        <v>314.10000000000002</v>
      </c>
      <c r="E35" s="3"/>
      <c r="F35" s="41">
        <f>SUM(C35:E35)</f>
        <v>314.10000000000002</v>
      </c>
      <c r="G35" s="10">
        <f t="shared" ref="G35" si="2">F35/1</f>
        <v>314.10000000000002</v>
      </c>
      <c r="H35" s="40"/>
      <c r="I35" s="40"/>
    </row>
    <row r="36" spans="1:9" ht="15.75" x14ac:dyDescent="0.25">
      <c r="A36" s="5" t="s">
        <v>57</v>
      </c>
      <c r="B36" s="5" t="s">
        <v>58</v>
      </c>
      <c r="C36" s="3">
        <v>311.10000000000002</v>
      </c>
      <c r="D36" s="3">
        <v>313.5</v>
      </c>
      <c r="E36" s="3">
        <v>311.10000000000002</v>
      </c>
      <c r="F36" s="2">
        <f>SUM(C36:E36)</f>
        <v>935.7</v>
      </c>
      <c r="G36" s="10">
        <f>F36/3</f>
        <v>311.90000000000003</v>
      </c>
      <c r="H36" s="40">
        <v>303.39999999999998</v>
      </c>
      <c r="I36" s="40">
        <v>310.7</v>
      </c>
    </row>
    <row r="37" spans="1:9" ht="15.75" x14ac:dyDescent="0.25">
      <c r="A37" s="5" t="s">
        <v>124</v>
      </c>
      <c r="B37" s="5" t="s">
        <v>125</v>
      </c>
      <c r="C37" s="3"/>
      <c r="D37" s="3"/>
      <c r="E37" s="3"/>
      <c r="F37" s="2"/>
      <c r="G37" s="10"/>
      <c r="H37" s="41">
        <v>309.7</v>
      </c>
      <c r="I37" s="41">
        <v>311.39999999999998</v>
      </c>
    </row>
    <row r="38" spans="1:9" ht="15.75" x14ac:dyDescent="0.25">
      <c r="A38" s="5"/>
      <c r="B38" s="5"/>
      <c r="C38" s="3"/>
      <c r="D38" s="3"/>
      <c r="E38" s="3"/>
      <c r="F38" s="2"/>
      <c r="G38" s="10"/>
      <c r="H38" s="40"/>
      <c r="I38" s="11"/>
    </row>
    <row r="39" spans="1:9" ht="15.75" x14ac:dyDescent="0.25">
      <c r="A39" s="5"/>
      <c r="B39" s="5" t="s">
        <v>7</v>
      </c>
      <c r="C39" s="2">
        <f>SUM(C33:C38)</f>
        <v>927.80000000000007</v>
      </c>
      <c r="D39" s="2">
        <f>SUM(D33:D38)</f>
        <v>940.90000000000009</v>
      </c>
      <c r="E39" s="41">
        <f>SUM(E33:E38)</f>
        <v>924.6</v>
      </c>
      <c r="F39" s="2">
        <f>SUM(F33:F38)</f>
        <v>2793.3</v>
      </c>
      <c r="G39" s="10">
        <f>F39/3</f>
        <v>931.1</v>
      </c>
      <c r="H39" s="41">
        <f>SUM(H33:H38)</f>
        <v>914.3</v>
      </c>
      <c r="I39" s="41">
        <f>SUM(I33:I38)</f>
        <v>927.6</v>
      </c>
    </row>
    <row r="40" spans="1:9" ht="15.75" x14ac:dyDescent="0.25">
      <c r="A40" s="5"/>
      <c r="B40" s="5" t="s">
        <v>18</v>
      </c>
      <c r="C40" s="2">
        <v>50</v>
      </c>
      <c r="D40" s="2">
        <v>24</v>
      </c>
      <c r="E40" s="2">
        <v>39</v>
      </c>
      <c r="F40" s="2"/>
      <c r="G40" s="19"/>
      <c r="H40" s="21">
        <v>11</v>
      </c>
      <c r="I40" s="2">
        <v>16</v>
      </c>
    </row>
    <row r="41" spans="1:9" ht="15" x14ac:dyDescent="0.2">
      <c r="H41" s="40"/>
    </row>
    <row r="42" spans="1:9" ht="15.75" x14ac:dyDescent="0.25">
      <c r="D42" s="9" t="s">
        <v>135</v>
      </c>
      <c r="E42" s="9"/>
    </row>
    <row r="44" spans="1:9" ht="15.75" x14ac:dyDescent="0.25">
      <c r="A44" s="5"/>
      <c r="B44" s="5"/>
      <c r="C44" s="5" t="s">
        <v>24</v>
      </c>
      <c r="D44" s="5" t="s">
        <v>1</v>
      </c>
      <c r="E44" s="5" t="s">
        <v>2</v>
      </c>
      <c r="F44" s="2" t="s">
        <v>7</v>
      </c>
      <c r="G44" s="10" t="s">
        <v>25</v>
      </c>
      <c r="H44" s="10"/>
      <c r="I44" s="19" t="s">
        <v>26</v>
      </c>
    </row>
    <row r="45" spans="1:9" ht="15.75" x14ac:dyDescent="0.25">
      <c r="A45" s="5"/>
      <c r="B45" s="5"/>
      <c r="C45" s="5"/>
      <c r="D45" s="5"/>
      <c r="E45" s="5"/>
      <c r="F45" s="9"/>
      <c r="G45" s="10"/>
      <c r="H45" s="10"/>
      <c r="I45" s="26"/>
    </row>
    <row r="46" spans="1:9" ht="15.75" x14ac:dyDescent="0.25">
      <c r="A46" s="5" t="s">
        <v>36</v>
      </c>
      <c r="B46" s="5" t="s">
        <v>59</v>
      </c>
      <c r="C46" s="3">
        <v>303.8</v>
      </c>
      <c r="D46" s="3">
        <v>302.2</v>
      </c>
      <c r="E46" s="3">
        <v>307.60000000000002</v>
      </c>
      <c r="F46" s="2">
        <f>SUM(C46:E46)</f>
        <v>913.6</v>
      </c>
      <c r="G46" s="10">
        <f>F46/3</f>
        <v>304.53333333333336</v>
      </c>
      <c r="H46" s="40"/>
      <c r="I46" s="40"/>
    </row>
    <row r="47" spans="1:9" ht="15.75" x14ac:dyDescent="0.25">
      <c r="A47" s="5" t="s">
        <v>92</v>
      </c>
      <c r="B47" s="5" t="s">
        <v>93</v>
      </c>
      <c r="C47" s="3">
        <v>304.7</v>
      </c>
      <c r="D47" s="3">
        <v>304.2</v>
      </c>
      <c r="E47" s="3">
        <v>305.2</v>
      </c>
      <c r="F47" s="2">
        <f>SUM(C47:E47)</f>
        <v>914.09999999999991</v>
      </c>
      <c r="G47" s="10">
        <f t="shared" ref="G47:G50" si="3">F47/3</f>
        <v>304.7</v>
      </c>
      <c r="H47" s="40"/>
      <c r="I47" s="40"/>
    </row>
    <row r="48" spans="1:9" ht="15.75" x14ac:dyDescent="0.25">
      <c r="A48" s="5" t="s">
        <v>124</v>
      </c>
      <c r="B48" s="5" t="s">
        <v>125</v>
      </c>
      <c r="C48" s="2">
        <v>313.2</v>
      </c>
      <c r="D48" s="2">
        <v>310.10000000000002</v>
      </c>
      <c r="E48" s="2">
        <v>308.3</v>
      </c>
      <c r="F48" s="2">
        <f>SUM(C48:E48)</f>
        <v>931.59999999999991</v>
      </c>
      <c r="G48" s="10">
        <f t="shared" si="3"/>
        <v>310.5333333333333</v>
      </c>
      <c r="H48" s="40"/>
      <c r="I48" s="41"/>
    </row>
    <row r="49" spans="1:9" ht="15.75" x14ac:dyDescent="0.25">
      <c r="A49" s="5"/>
      <c r="B49" s="5"/>
      <c r="C49" s="3"/>
      <c r="D49" s="3"/>
      <c r="E49" s="3"/>
      <c r="F49" s="2"/>
      <c r="G49" s="10"/>
      <c r="H49" s="40"/>
      <c r="I49" s="11"/>
    </row>
    <row r="50" spans="1:9" ht="15.75" x14ac:dyDescent="0.25">
      <c r="A50" s="5"/>
      <c r="B50" s="5" t="s">
        <v>7</v>
      </c>
      <c r="C50" s="2">
        <f>SUM(C46:C49)</f>
        <v>921.7</v>
      </c>
      <c r="D50" s="2">
        <f>SUM(D46:D49)</f>
        <v>916.5</v>
      </c>
      <c r="E50" s="41">
        <f>SUM(E46:E49)</f>
        <v>921.09999999999991</v>
      </c>
      <c r="F50" s="2">
        <f>SUM(F46:F49)</f>
        <v>2759.2999999999997</v>
      </c>
      <c r="G50" s="10">
        <f t="shared" si="3"/>
        <v>919.76666666666654</v>
      </c>
      <c r="H50" s="41">
        <f>SUM(H46:H49)</f>
        <v>0</v>
      </c>
      <c r="I50" s="41">
        <f>SUM(I46:I49)</f>
        <v>0</v>
      </c>
    </row>
    <row r="51" spans="1:9" ht="15.75" x14ac:dyDescent="0.25">
      <c r="A51" s="5"/>
      <c r="B51" s="5" t="s">
        <v>18</v>
      </c>
      <c r="C51" s="2">
        <v>72</v>
      </c>
      <c r="D51" s="2">
        <v>81</v>
      </c>
      <c r="E51" s="2">
        <v>80</v>
      </c>
      <c r="F51" s="2"/>
      <c r="G51" s="19"/>
      <c r="H51" s="21"/>
      <c r="I51" s="2"/>
    </row>
  </sheetData>
  <mergeCells count="1">
    <mergeCell ref="A1:I1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9"/>
  <sheetViews>
    <sheetView workbookViewId="0">
      <selection activeCell="J24" sqref="J24"/>
    </sheetView>
  </sheetViews>
  <sheetFormatPr baseColWidth="10" defaultColWidth="11.42578125" defaultRowHeight="12.75" x14ac:dyDescent="0.2"/>
  <cols>
    <col min="1" max="1" width="14.5703125" customWidth="1"/>
    <col min="2" max="2" width="13" customWidth="1"/>
    <col min="3" max="3" width="13.140625" customWidth="1"/>
    <col min="4" max="4" width="12.42578125" customWidth="1"/>
    <col min="5" max="5" width="15.7109375" customWidth="1"/>
    <col min="6" max="7" width="12.42578125" customWidth="1"/>
    <col min="8" max="8" width="13.28515625" customWidth="1"/>
    <col min="9" max="9" width="12.42578125" customWidth="1"/>
    <col min="10" max="10" width="11.42578125" customWidth="1"/>
    <col min="11" max="11" width="12.140625" customWidth="1"/>
  </cols>
  <sheetData>
    <row r="1" spans="1:11" ht="20.25" x14ac:dyDescent="0.3">
      <c r="A1" s="49" t="s">
        <v>108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" x14ac:dyDescent="0.2">
      <c r="A3" s="51" t="s">
        <v>109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ht="14.2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5" x14ac:dyDescent="0.2">
      <c r="A5" s="5"/>
      <c r="B5" s="5"/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5</v>
      </c>
      <c r="I5" s="3" t="s">
        <v>6</v>
      </c>
      <c r="J5" s="6" t="s">
        <v>7</v>
      </c>
      <c r="K5" s="7" t="s">
        <v>25</v>
      </c>
    </row>
    <row r="6" spans="1:11" ht="15.75" x14ac:dyDescent="0.25">
      <c r="A6" s="5"/>
      <c r="B6" s="5"/>
      <c r="C6" s="3"/>
      <c r="D6" s="3"/>
      <c r="E6" s="3"/>
      <c r="F6" s="3"/>
      <c r="G6" s="3"/>
      <c r="H6" s="3"/>
      <c r="I6" s="3"/>
      <c r="J6" s="9"/>
      <c r="K6" s="10"/>
    </row>
    <row r="7" spans="1:11" ht="15.75" x14ac:dyDescent="0.25">
      <c r="A7" s="5" t="s">
        <v>96</v>
      </c>
      <c r="B7" s="5" t="s">
        <v>97</v>
      </c>
      <c r="C7" s="3"/>
      <c r="D7" s="3"/>
      <c r="E7" s="3">
        <v>165</v>
      </c>
      <c r="F7" s="3">
        <v>169</v>
      </c>
      <c r="G7" s="3">
        <v>169</v>
      </c>
      <c r="H7" s="3">
        <v>153</v>
      </c>
      <c r="I7" s="3">
        <v>170</v>
      </c>
      <c r="J7" s="9">
        <f>SUM(C7:I7)</f>
        <v>826</v>
      </c>
      <c r="K7" s="10">
        <f>J7/5</f>
        <v>165.2</v>
      </c>
    </row>
    <row r="8" spans="1:11" ht="15.75" x14ac:dyDescent="0.25">
      <c r="A8" s="5" t="s">
        <v>69</v>
      </c>
      <c r="B8" s="5" t="s">
        <v>70</v>
      </c>
      <c r="C8" s="3">
        <v>190</v>
      </c>
      <c r="D8" s="3">
        <v>186</v>
      </c>
      <c r="E8" s="3">
        <v>186</v>
      </c>
      <c r="F8" s="3">
        <v>183</v>
      </c>
      <c r="G8" s="2">
        <v>190</v>
      </c>
      <c r="H8" s="3">
        <v>188</v>
      </c>
      <c r="I8" s="2"/>
      <c r="J8" s="9">
        <f>SUM(C8:I8)</f>
        <v>1123</v>
      </c>
      <c r="K8" s="10">
        <f>J8/6</f>
        <v>187.16666666666666</v>
      </c>
    </row>
    <row r="9" spans="1:11" ht="15.75" x14ac:dyDescent="0.25">
      <c r="A9" s="5" t="s">
        <v>67</v>
      </c>
      <c r="B9" s="5" t="s">
        <v>40</v>
      </c>
      <c r="C9" s="2">
        <v>192</v>
      </c>
      <c r="D9" s="3">
        <v>180</v>
      </c>
      <c r="E9" s="2">
        <v>178</v>
      </c>
      <c r="F9" s="2">
        <v>186</v>
      </c>
      <c r="G9" s="3">
        <v>183</v>
      </c>
      <c r="H9" s="3">
        <v>184</v>
      </c>
      <c r="I9" s="3">
        <v>185</v>
      </c>
      <c r="J9" s="9">
        <f t="shared" ref="J9:J21" si="0">SUM(C9:I9)</f>
        <v>1288</v>
      </c>
      <c r="K9" s="10">
        <f>J9/7</f>
        <v>184</v>
      </c>
    </row>
    <row r="10" spans="1:11" ht="15.75" x14ac:dyDescent="0.25">
      <c r="A10" s="5" t="s">
        <v>63</v>
      </c>
      <c r="B10" s="5" t="s">
        <v>64</v>
      </c>
      <c r="C10" s="3">
        <v>186</v>
      </c>
      <c r="D10" s="3">
        <v>184</v>
      </c>
      <c r="E10" s="3">
        <v>185</v>
      </c>
      <c r="F10" s="3"/>
      <c r="G10" s="3"/>
      <c r="H10" s="3"/>
      <c r="I10" s="2"/>
      <c r="J10" s="9">
        <f t="shared" si="0"/>
        <v>555</v>
      </c>
      <c r="K10" s="10">
        <f t="shared" ref="K10" si="1">J10/3</f>
        <v>185</v>
      </c>
    </row>
    <row r="11" spans="1:11" ht="15.75" x14ac:dyDescent="0.25">
      <c r="A11" s="42" t="s">
        <v>120</v>
      </c>
      <c r="B11" s="42" t="s">
        <v>121</v>
      </c>
      <c r="C11" s="3"/>
      <c r="D11" s="3"/>
      <c r="E11" s="3"/>
      <c r="F11" s="3"/>
      <c r="G11" s="3"/>
      <c r="H11" s="2">
        <v>200</v>
      </c>
      <c r="I11" s="2">
        <v>199</v>
      </c>
      <c r="J11" s="9">
        <f t="shared" si="0"/>
        <v>399</v>
      </c>
      <c r="K11" s="10">
        <f>J11/2</f>
        <v>199.5</v>
      </c>
    </row>
    <row r="12" spans="1:11" ht="15.75" x14ac:dyDescent="0.25">
      <c r="A12" s="42" t="s">
        <v>32</v>
      </c>
      <c r="B12" s="42" t="s">
        <v>35</v>
      </c>
      <c r="C12" s="2">
        <v>200</v>
      </c>
      <c r="D12" s="2">
        <v>199</v>
      </c>
      <c r="E12" s="3"/>
      <c r="F12" s="2"/>
      <c r="G12" s="2"/>
      <c r="H12" s="3"/>
      <c r="I12" s="2"/>
      <c r="J12" s="9">
        <f t="shared" si="0"/>
        <v>399</v>
      </c>
      <c r="K12" s="10">
        <f t="shared" ref="K12:K21" si="2">J12/2</f>
        <v>199.5</v>
      </c>
    </row>
    <row r="13" spans="1:11" ht="15.75" x14ac:dyDescent="0.25">
      <c r="A13" s="5" t="s">
        <v>132</v>
      </c>
      <c r="B13" s="5" t="s">
        <v>40</v>
      </c>
      <c r="C13" s="3">
        <v>183</v>
      </c>
      <c r="D13" s="3">
        <v>177</v>
      </c>
      <c r="E13" s="3">
        <v>182</v>
      </c>
      <c r="F13" s="3">
        <v>184</v>
      </c>
      <c r="G13" s="3">
        <v>181</v>
      </c>
      <c r="H13" s="3">
        <v>173</v>
      </c>
      <c r="I13" s="2">
        <v>188</v>
      </c>
      <c r="J13" s="9">
        <f t="shared" si="0"/>
        <v>1268</v>
      </c>
      <c r="K13" s="10">
        <f>J13/7</f>
        <v>181.14285714285714</v>
      </c>
    </row>
    <row r="14" spans="1:11" ht="15.75" x14ac:dyDescent="0.25">
      <c r="A14" s="5" t="s">
        <v>144</v>
      </c>
      <c r="B14" s="5" t="s">
        <v>145</v>
      </c>
      <c r="C14" s="3"/>
      <c r="D14" s="3"/>
      <c r="E14" s="3"/>
      <c r="F14" s="3"/>
      <c r="G14" s="3"/>
      <c r="H14" s="3"/>
      <c r="I14" s="3">
        <v>178</v>
      </c>
      <c r="J14" s="9">
        <f t="shared" si="0"/>
        <v>178</v>
      </c>
      <c r="K14" s="10">
        <f>J14/1</f>
        <v>178</v>
      </c>
    </row>
    <row r="15" spans="1:11" ht="15.75" x14ac:dyDescent="0.25">
      <c r="A15" s="42" t="s">
        <v>48</v>
      </c>
      <c r="B15" s="42" t="s">
        <v>49</v>
      </c>
      <c r="C15" s="3"/>
      <c r="D15" s="3"/>
      <c r="E15" s="2">
        <v>200</v>
      </c>
      <c r="F15" s="2">
        <v>200</v>
      </c>
      <c r="G15" s="2">
        <v>199</v>
      </c>
      <c r="H15" s="2"/>
      <c r="I15" s="3"/>
      <c r="J15" s="9">
        <f t="shared" si="0"/>
        <v>599</v>
      </c>
      <c r="K15" s="10">
        <f>J15/3</f>
        <v>199.66666666666666</v>
      </c>
    </row>
    <row r="16" spans="1:11" ht="15.75" x14ac:dyDescent="0.25">
      <c r="A16" s="5" t="s">
        <v>9</v>
      </c>
      <c r="B16" s="5" t="s">
        <v>10</v>
      </c>
      <c r="C16" s="3">
        <v>181</v>
      </c>
      <c r="D16" s="2">
        <v>190</v>
      </c>
      <c r="E16" s="2"/>
      <c r="F16" s="2"/>
      <c r="G16" s="3"/>
      <c r="H16" s="3"/>
      <c r="I16" s="3"/>
      <c r="J16" s="9">
        <f t="shared" si="0"/>
        <v>371</v>
      </c>
      <c r="K16" s="10">
        <f t="shared" si="2"/>
        <v>185.5</v>
      </c>
    </row>
    <row r="17" spans="1:15" ht="15.75" x14ac:dyDescent="0.25">
      <c r="A17" s="5" t="s">
        <v>85</v>
      </c>
      <c r="B17" s="5" t="s">
        <v>86</v>
      </c>
      <c r="C17" s="3"/>
      <c r="D17" s="2"/>
      <c r="E17" s="3">
        <v>179</v>
      </c>
      <c r="F17" s="3">
        <v>182</v>
      </c>
      <c r="G17" s="3">
        <v>185</v>
      </c>
      <c r="H17" s="3">
        <v>171</v>
      </c>
      <c r="I17" s="3">
        <v>174</v>
      </c>
      <c r="J17" s="9">
        <f t="shared" si="0"/>
        <v>891</v>
      </c>
      <c r="K17" s="10">
        <f>J17/5</f>
        <v>178.2</v>
      </c>
    </row>
    <row r="18" spans="1:15" ht="15.75" x14ac:dyDescent="0.25">
      <c r="A18" s="5" t="s">
        <v>11</v>
      </c>
      <c r="B18" s="5" t="s">
        <v>37</v>
      </c>
      <c r="C18" s="3"/>
      <c r="D18" s="2"/>
      <c r="E18" s="3"/>
      <c r="F18" s="3">
        <v>177</v>
      </c>
      <c r="G18" s="3">
        <v>160</v>
      </c>
      <c r="H18" s="3">
        <v>177</v>
      </c>
      <c r="I18" s="3">
        <v>181</v>
      </c>
      <c r="J18" s="9">
        <f t="shared" si="0"/>
        <v>695</v>
      </c>
      <c r="K18" s="10">
        <f>J18/4</f>
        <v>173.75</v>
      </c>
    </row>
    <row r="19" spans="1:15" ht="15.75" x14ac:dyDescent="0.25">
      <c r="A19" s="5" t="s">
        <v>55</v>
      </c>
      <c r="B19" s="5" t="s">
        <v>129</v>
      </c>
      <c r="C19" s="3"/>
      <c r="D19" s="2"/>
      <c r="E19" s="3"/>
      <c r="F19" s="3">
        <v>178</v>
      </c>
      <c r="G19" s="3">
        <v>176</v>
      </c>
      <c r="H19" s="3">
        <v>179</v>
      </c>
      <c r="I19" s="3">
        <v>177</v>
      </c>
      <c r="J19" s="9">
        <f t="shared" si="0"/>
        <v>710</v>
      </c>
      <c r="K19" s="10">
        <f>J19/4</f>
        <v>177.5</v>
      </c>
    </row>
    <row r="20" spans="1:15" ht="15.75" x14ac:dyDescent="0.25">
      <c r="A20" s="5" t="s">
        <v>12</v>
      </c>
      <c r="B20" s="5" t="s">
        <v>133</v>
      </c>
      <c r="C20" s="3">
        <v>186</v>
      </c>
      <c r="D20" s="3">
        <v>189</v>
      </c>
      <c r="E20" s="3">
        <v>189</v>
      </c>
      <c r="F20" s="3"/>
      <c r="G20" s="3"/>
      <c r="H20" s="2"/>
      <c r="I20" s="3"/>
      <c r="J20" s="9">
        <f t="shared" si="0"/>
        <v>564</v>
      </c>
      <c r="K20" s="10">
        <f>J20/3</f>
        <v>188</v>
      </c>
    </row>
    <row r="21" spans="1:15" ht="15.75" x14ac:dyDescent="0.25">
      <c r="A21" s="5" t="s">
        <v>12</v>
      </c>
      <c r="B21" s="5" t="s">
        <v>87</v>
      </c>
      <c r="C21" s="3">
        <v>187</v>
      </c>
      <c r="D21" s="3">
        <v>167</v>
      </c>
      <c r="E21" s="2"/>
      <c r="F21" s="3"/>
      <c r="G21" s="3"/>
      <c r="H21" s="3"/>
      <c r="I21" s="3"/>
      <c r="J21" s="9">
        <f t="shared" si="0"/>
        <v>354</v>
      </c>
      <c r="K21" s="10">
        <f t="shared" si="2"/>
        <v>177</v>
      </c>
    </row>
    <row r="22" spans="1:15" ht="15.75" x14ac:dyDescent="0.25">
      <c r="A22" s="5"/>
      <c r="B22" s="5"/>
      <c r="C22" s="2"/>
      <c r="D22" s="3"/>
      <c r="E22" s="2"/>
      <c r="F22" s="2"/>
      <c r="G22" s="2"/>
      <c r="H22" s="3"/>
      <c r="I22" s="3"/>
      <c r="J22" s="9"/>
      <c r="K22" s="10"/>
    </row>
    <row r="23" spans="1:15" ht="15.75" x14ac:dyDescent="0.25">
      <c r="A23" s="5"/>
      <c r="B23" s="5" t="s">
        <v>7</v>
      </c>
      <c r="C23" s="2">
        <f t="shared" ref="C23:H23" si="3">SUM(C7:C21)</f>
        <v>1505</v>
      </c>
      <c r="D23" s="2">
        <f t="shared" si="3"/>
        <v>1472</v>
      </c>
      <c r="E23" s="2">
        <f t="shared" si="3"/>
        <v>1464</v>
      </c>
      <c r="F23" s="2">
        <f>SUM(F7:F21)</f>
        <v>1459</v>
      </c>
      <c r="G23" s="2">
        <f t="shared" si="3"/>
        <v>1443</v>
      </c>
      <c r="H23" s="2">
        <f t="shared" si="3"/>
        <v>1425</v>
      </c>
      <c r="I23" s="2">
        <f>SUM(I7:I21)</f>
        <v>1452</v>
      </c>
      <c r="J23" s="9">
        <f>SUM(C23:I23)</f>
        <v>10220</v>
      </c>
      <c r="K23" s="10">
        <f>J23/7</f>
        <v>1460</v>
      </c>
    </row>
    <row r="24" spans="1:15" ht="15" x14ac:dyDescent="0.2">
      <c r="A24" s="5"/>
      <c r="B24" s="3" t="s">
        <v>16</v>
      </c>
      <c r="C24" s="3" t="s">
        <v>42</v>
      </c>
      <c r="D24" s="3" t="s">
        <v>110</v>
      </c>
      <c r="E24" s="3" t="s">
        <v>30</v>
      </c>
      <c r="F24" s="3" t="s">
        <v>74</v>
      </c>
      <c r="G24" s="3" t="s">
        <v>111</v>
      </c>
      <c r="H24" s="3" t="s">
        <v>75</v>
      </c>
      <c r="I24" s="3" t="s">
        <v>83</v>
      </c>
      <c r="J24" s="5"/>
      <c r="K24" s="10"/>
      <c r="O24" s="3"/>
    </row>
    <row r="25" spans="1:15" ht="15" x14ac:dyDescent="0.2">
      <c r="A25" s="5"/>
      <c r="B25" s="3"/>
      <c r="C25" s="3" t="s">
        <v>34</v>
      </c>
      <c r="D25" s="3">
        <v>1</v>
      </c>
      <c r="E25" s="3">
        <v>1</v>
      </c>
      <c r="F25" s="3"/>
      <c r="G25" s="3"/>
      <c r="H25" s="3"/>
      <c r="I25" s="3" t="s">
        <v>84</v>
      </c>
      <c r="J25" s="5"/>
      <c r="K25" s="10"/>
    </row>
    <row r="26" spans="1:15" ht="15.75" x14ac:dyDescent="0.25">
      <c r="A26" s="5"/>
      <c r="B26" s="5"/>
      <c r="C26" s="2">
        <v>1355</v>
      </c>
      <c r="D26" s="2">
        <v>1538</v>
      </c>
      <c r="E26" s="2">
        <v>1527</v>
      </c>
      <c r="F26" s="2">
        <v>1527</v>
      </c>
      <c r="G26" s="2">
        <v>0</v>
      </c>
      <c r="H26" s="2">
        <v>1521</v>
      </c>
      <c r="I26" s="2">
        <v>1517</v>
      </c>
      <c r="J26" s="5"/>
      <c r="K26" s="10"/>
    </row>
    <row r="27" spans="1:15" ht="15.75" x14ac:dyDescent="0.25">
      <c r="A27" s="5"/>
      <c r="B27" s="5" t="s">
        <v>17</v>
      </c>
      <c r="C27" s="2">
        <v>2</v>
      </c>
      <c r="D27" s="2">
        <v>0</v>
      </c>
      <c r="E27" s="2">
        <v>0</v>
      </c>
      <c r="F27" s="2">
        <v>0</v>
      </c>
      <c r="G27" s="2">
        <v>2</v>
      </c>
      <c r="H27" s="2">
        <v>0</v>
      </c>
      <c r="I27" s="2">
        <v>0</v>
      </c>
      <c r="J27" s="2">
        <f>SUM(C27:I27)</f>
        <v>4</v>
      </c>
      <c r="K27" s="13"/>
    </row>
    <row r="28" spans="1:15" ht="15.75" x14ac:dyDescent="0.25">
      <c r="A28" s="5"/>
      <c r="B28" s="5" t="s">
        <v>18</v>
      </c>
      <c r="C28" s="2">
        <v>4</v>
      </c>
      <c r="D28" s="2">
        <v>6</v>
      </c>
      <c r="E28" s="2">
        <v>6</v>
      </c>
      <c r="F28" s="2">
        <v>7</v>
      </c>
      <c r="G28" s="2">
        <v>7</v>
      </c>
      <c r="H28" s="2">
        <v>7</v>
      </c>
      <c r="I28" s="2">
        <v>7</v>
      </c>
      <c r="J28" s="2" t="s">
        <v>146</v>
      </c>
      <c r="K28" s="2"/>
    </row>
    <row r="29" spans="1:15" ht="15.75" x14ac:dyDescent="0.25">
      <c r="A29" s="14"/>
      <c r="D29" s="14"/>
      <c r="E29" s="14"/>
      <c r="F29" s="14"/>
      <c r="G29" s="14"/>
      <c r="H29" s="14"/>
      <c r="I29" s="2"/>
      <c r="J29" s="14"/>
      <c r="K29" s="15"/>
    </row>
  </sheetData>
  <mergeCells count="2">
    <mergeCell ref="A1:K1"/>
    <mergeCell ref="A3:K3"/>
  </mergeCells>
  <phoneticPr fontId="7" type="noConversion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1"/>
  <sheetViews>
    <sheetView workbookViewId="0">
      <selection activeCell="J26" sqref="J26"/>
    </sheetView>
  </sheetViews>
  <sheetFormatPr baseColWidth="10" defaultColWidth="11.42578125" defaultRowHeight="12.75" x14ac:dyDescent="0.2"/>
  <cols>
    <col min="1" max="1" width="14.5703125" customWidth="1"/>
    <col min="2" max="2" width="13" customWidth="1"/>
    <col min="3" max="3" width="13.7109375" customWidth="1"/>
    <col min="4" max="4" width="12.42578125" customWidth="1"/>
    <col min="5" max="5" width="14.28515625" customWidth="1"/>
    <col min="6" max="7" width="12.42578125" customWidth="1"/>
    <col min="8" max="8" width="14.140625" customWidth="1"/>
    <col min="9" max="9" width="13.28515625" customWidth="1"/>
    <col min="10" max="10" width="11.42578125" customWidth="1"/>
    <col min="11" max="11" width="12.140625" customWidth="1"/>
  </cols>
  <sheetData>
    <row r="1" spans="1:11" ht="20.25" x14ac:dyDescent="0.3">
      <c r="A1" s="49" t="s">
        <v>107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15.7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" x14ac:dyDescent="0.2">
      <c r="A3" s="51" t="s">
        <v>73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ht="14.2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5" x14ac:dyDescent="0.2">
      <c r="A5" s="5"/>
      <c r="B5" s="5"/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5</v>
      </c>
      <c r="I5" s="3" t="s">
        <v>6</v>
      </c>
      <c r="J5" s="6" t="s">
        <v>7</v>
      </c>
      <c r="K5" s="7" t="s">
        <v>25</v>
      </c>
    </row>
    <row r="6" spans="1:11" ht="15" x14ac:dyDescent="0.2">
      <c r="A6" s="5"/>
      <c r="B6" s="5"/>
      <c r="C6" s="3"/>
      <c r="D6" s="3"/>
      <c r="E6" s="3"/>
      <c r="F6" s="3"/>
      <c r="G6" s="3"/>
      <c r="H6" s="3"/>
      <c r="I6" s="3"/>
      <c r="J6" s="6"/>
      <c r="K6" s="7"/>
    </row>
    <row r="7" spans="1:11" ht="15.75" x14ac:dyDescent="0.25">
      <c r="A7" s="42" t="s">
        <v>8</v>
      </c>
      <c r="B7" s="42" t="s">
        <v>19</v>
      </c>
      <c r="C7" s="3"/>
      <c r="D7" s="3"/>
      <c r="E7" s="3"/>
      <c r="F7" s="3"/>
      <c r="G7" s="3">
        <v>199</v>
      </c>
      <c r="H7" s="3"/>
      <c r="I7" s="3"/>
      <c r="J7" s="8">
        <f t="shared" ref="J7:J12" si="0">SUM(C7:I7)</f>
        <v>199</v>
      </c>
      <c r="K7" s="7">
        <f>J7/1</f>
        <v>199</v>
      </c>
    </row>
    <row r="8" spans="1:11" ht="15.75" x14ac:dyDescent="0.25">
      <c r="A8" s="42" t="s">
        <v>38</v>
      </c>
      <c r="B8" s="42" t="s">
        <v>39</v>
      </c>
      <c r="C8" s="3">
        <v>199</v>
      </c>
      <c r="D8" s="3">
        <v>200</v>
      </c>
      <c r="E8" s="3">
        <v>199</v>
      </c>
      <c r="F8" s="2">
        <v>200</v>
      </c>
      <c r="G8" s="3">
        <v>199</v>
      </c>
      <c r="H8" s="2">
        <v>200</v>
      </c>
      <c r="I8" s="3">
        <v>197</v>
      </c>
      <c r="J8" s="8">
        <f t="shared" si="0"/>
        <v>1394</v>
      </c>
      <c r="K8" s="7">
        <f>J8/7</f>
        <v>199.14285714285714</v>
      </c>
    </row>
    <row r="9" spans="1:11" ht="15.75" x14ac:dyDescent="0.25">
      <c r="A9" s="5" t="s">
        <v>96</v>
      </c>
      <c r="B9" s="5" t="s">
        <v>97</v>
      </c>
      <c r="C9" s="3"/>
      <c r="D9" s="3">
        <v>168</v>
      </c>
      <c r="E9" s="3"/>
      <c r="F9" s="3"/>
      <c r="G9" s="3"/>
      <c r="H9" s="3"/>
      <c r="I9" s="2"/>
      <c r="J9" s="8">
        <f t="shared" si="0"/>
        <v>168</v>
      </c>
      <c r="K9" s="7">
        <f>J9/1</f>
        <v>168</v>
      </c>
    </row>
    <row r="10" spans="1:11" ht="15.75" x14ac:dyDescent="0.25">
      <c r="A10" s="5" t="s">
        <v>72</v>
      </c>
      <c r="B10" s="5" t="s">
        <v>64</v>
      </c>
      <c r="C10" s="3"/>
      <c r="D10" s="3"/>
      <c r="E10" s="3"/>
      <c r="F10" s="3">
        <v>177</v>
      </c>
      <c r="G10" s="3">
        <v>179</v>
      </c>
      <c r="H10" s="2">
        <v>186</v>
      </c>
      <c r="I10" s="2"/>
      <c r="J10" s="8">
        <f t="shared" si="0"/>
        <v>542</v>
      </c>
      <c r="K10" s="7">
        <f>J10/3</f>
        <v>180.66666666666666</v>
      </c>
    </row>
    <row r="11" spans="1:11" ht="15.75" x14ac:dyDescent="0.25">
      <c r="A11" s="42" t="s">
        <v>120</v>
      </c>
      <c r="B11" s="42" t="s">
        <v>121</v>
      </c>
      <c r="C11" s="3">
        <v>190</v>
      </c>
      <c r="D11" s="3">
        <v>199</v>
      </c>
      <c r="E11" s="3">
        <v>200</v>
      </c>
      <c r="F11" s="3">
        <v>197</v>
      </c>
      <c r="G11" s="2">
        <v>200</v>
      </c>
      <c r="H11" s="3"/>
      <c r="I11" s="3"/>
      <c r="J11" s="8">
        <f t="shared" si="0"/>
        <v>986</v>
      </c>
      <c r="K11" s="7">
        <f>J11/5</f>
        <v>197.2</v>
      </c>
    </row>
    <row r="12" spans="1:11" ht="15.75" x14ac:dyDescent="0.25">
      <c r="A12" s="42" t="s">
        <v>32</v>
      </c>
      <c r="B12" s="42" t="s">
        <v>35</v>
      </c>
      <c r="C12" s="3"/>
      <c r="D12" s="3"/>
      <c r="E12" s="3">
        <v>199</v>
      </c>
      <c r="F12" s="2">
        <v>200</v>
      </c>
      <c r="G12" s="3">
        <v>199</v>
      </c>
      <c r="H12" s="2">
        <v>200</v>
      </c>
      <c r="I12" s="2">
        <v>200</v>
      </c>
      <c r="J12" s="8">
        <f t="shared" si="0"/>
        <v>998</v>
      </c>
      <c r="K12" s="7">
        <f>J12/5</f>
        <v>199.6</v>
      </c>
    </row>
    <row r="13" spans="1:11" ht="15.75" x14ac:dyDescent="0.25">
      <c r="A13" s="42" t="s">
        <v>48</v>
      </c>
      <c r="B13" s="42" t="s">
        <v>49</v>
      </c>
      <c r="C13" s="2">
        <v>200</v>
      </c>
      <c r="D13" s="2">
        <v>200</v>
      </c>
      <c r="E13" s="2"/>
      <c r="F13" s="3"/>
      <c r="G13" s="3"/>
      <c r="H13" s="3">
        <v>199</v>
      </c>
      <c r="I13" s="2">
        <v>200</v>
      </c>
      <c r="J13" s="8">
        <f t="shared" ref="J13:J21" si="1">SUM(C13:I13)</f>
        <v>799</v>
      </c>
      <c r="K13" s="7">
        <f>J13/4</f>
        <v>199.75</v>
      </c>
    </row>
    <row r="14" spans="1:11" ht="15.75" x14ac:dyDescent="0.25">
      <c r="A14" s="5" t="s">
        <v>9</v>
      </c>
      <c r="B14" s="5" t="s">
        <v>10</v>
      </c>
      <c r="C14" s="2"/>
      <c r="D14" s="2"/>
      <c r="E14" s="3">
        <v>183</v>
      </c>
      <c r="F14" s="3">
        <v>185</v>
      </c>
      <c r="G14" s="3">
        <v>187</v>
      </c>
      <c r="H14" s="3">
        <v>181</v>
      </c>
      <c r="I14" s="3">
        <v>186</v>
      </c>
      <c r="J14" s="8">
        <f t="shared" si="1"/>
        <v>922</v>
      </c>
      <c r="K14" s="7">
        <f>J14/5</f>
        <v>184.4</v>
      </c>
    </row>
    <row r="15" spans="1:11" ht="15.75" x14ac:dyDescent="0.25">
      <c r="A15" s="5" t="s">
        <v>41</v>
      </c>
      <c r="B15" s="5" t="s">
        <v>20</v>
      </c>
      <c r="C15" s="3">
        <v>182</v>
      </c>
      <c r="D15" s="3"/>
      <c r="E15" s="3"/>
      <c r="F15" s="3"/>
      <c r="G15" s="3"/>
      <c r="H15" s="3"/>
      <c r="I15" s="3"/>
      <c r="J15" s="8">
        <f t="shared" si="1"/>
        <v>182</v>
      </c>
      <c r="K15" s="7">
        <f>J15/1</f>
        <v>182</v>
      </c>
    </row>
    <row r="16" spans="1:11" ht="15.75" x14ac:dyDescent="0.25">
      <c r="A16" s="5" t="s">
        <v>85</v>
      </c>
      <c r="B16" s="5" t="s">
        <v>86</v>
      </c>
      <c r="C16" s="3">
        <v>176</v>
      </c>
      <c r="D16" s="2">
        <v>180</v>
      </c>
      <c r="E16" s="3"/>
      <c r="F16" s="3"/>
      <c r="G16" s="2"/>
      <c r="H16" s="3"/>
      <c r="I16" s="3"/>
      <c r="J16" s="8">
        <f t="shared" si="1"/>
        <v>356</v>
      </c>
      <c r="K16" s="7">
        <f t="shared" ref="K16" si="2">J16/2</f>
        <v>178</v>
      </c>
    </row>
    <row r="17" spans="1:15" ht="15.75" x14ac:dyDescent="0.25">
      <c r="A17" s="5" t="s">
        <v>11</v>
      </c>
      <c r="B17" s="5" t="s">
        <v>37</v>
      </c>
      <c r="C17" s="2">
        <v>184</v>
      </c>
      <c r="D17" s="3">
        <v>175</v>
      </c>
      <c r="E17" s="3">
        <v>176</v>
      </c>
      <c r="F17" s="3"/>
      <c r="G17" s="3"/>
      <c r="H17" s="2"/>
      <c r="I17" s="3"/>
      <c r="J17" s="8">
        <f t="shared" si="1"/>
        <v>535</v>
      </c>
      <c r="K17" s="7">
        <f>J17/3</f>
        <v>178.33333333333334</v>
      </c>
    </row>
    <row r="18" spans="1:15" ht="15.75" x14ac:dyDescent="0.25">
      <c r="A18" s="5" t="s">
        <v>55</v>
      </c>
      <c r="B18" s="5" t="s">
        <v>129</v>
      </c>
      <c r="C18" s="3">
        <v>175</v>
      </c>
      <c r="D18" s="3">
        <v>179</v>
      </c>
      <c r="E18" s="3">
        <v>168</v>
      </c>
      <c r="F18" s="2"/>
      <c r="G18" s="3"/>
      <c r="H18" s="2"/>
      <c r="I18" s="3"/>
      <c r="J18" s="8">
        <f t="shared" si="1"/>
        <v>522</v>
      </c>
      <c r="K18" s="7">
        <f>J18/3</f>
        <v>174</v>
      </c>
    </row>
    <row r="19" spans="1:15" ht="15.75" x14ac:dyDescent="0.25">
      <c r="A19" s="5" t="s">
        <v>12</v>
      </c>
      <c r="B19" s="5" t="s">
        <v>133</v>
      </c>
      <c r="C19" s="3"/>
      <c r="D19" s="3"/>
      <c r="E19" s="3"/>
      <c r="F19" s="3">
        <v>178</v>
      </c>
      <c r="G19" s="3">
        <v>186</v>
      </c>
      <c r="H19" s="3">
        <v>179</v>
      </c>
      <c r="I19" s="3">
        <v>180</v>
      </c>
      <c r="J19" s="8">
        <f t="shared" si="1"/>
        <v>723</v>
      </c>
      <c r="K19" s="7">
        <f>J19/4</f>
        <v>180.75</v>
      </c>
    </row>
    <row r="20" spans="1:15" ht="15.75" x14ac:dyDescent="0.25">
      <c r="A20" s="5" t="s">
        <v>12</v>
      </c>
      <c r="B20" s="5" t="s">
        <v>20</v>
      </c>
      <c r="C20" s="3"/>
      <c r="D20" s="3"/>
      <c r="E20" s="3"/>
      <c r="F20" s="3"/>
      <c r="G20" s="3"/>
      <c r="H20" s="3"/>
      <c r="I20" s="2">
        <v>192</v>
      </c>
      <c r="J20" s="8">
        <f t="shared" si="1"/>
        <v>192</v>
      </c>
      <c r="K20" s="7">
        <f>J20/1</f>
        <v>192</v>
      </c>
    </row>
    <row r="21" spans="1:15" ht="15.75" x14ac:dyDescent="0.25">
      <c r="A21" s="5" t="s">
        <v>12</v>
      </c>
      <c r="B21" s="5" t="s">
        <v>87</v>
      </c>
      <c r="C21" s="3"/>
      <c r="D21" s="3"/>
      <c r="E21" s="3">
        <v>193</v>
      </c>
      <c r="F21" s="2">
        <v>191</v>
      </c>
      <c r="G21" s="2">
        <v>195</v>
      </c>
      <c r="H21" s="3">
        <v>184</v>
      </c>
      <c r="I21" s="3"/>
      <c r="J21" s="8">
        <f t="shared" si="1"/>
        <v>763</v>
      </c>
      <c r="K21" s="7">
        <f>J21/4</f>
        <v>190.75</v>
      </c>
    </row>
    <row r="22" spans="1:15" ht="15.75" x14ac:dyDescent="0.25">
      <c r="A22" s="42" t="s">
        <v>12</v>
      </c>
      <c r="B22" s="42" t="s">
        <v>47</v>
      </c>
      <c r="C22" s="3">
        <v>199</v>
      </c>
      <c r="D22" s="3">
        <v>199</v>
      </c>
      <c r="E22" s="3">
        <v>198</v>
      </c>
      <c r="F22" s="3">
        <v>197</v>
      </c>
      <c r="G22" s="2"/>
      <c r="H22" s="2">
        <v>200</v>
      </c>
      <c r="I22" s="3">
        <v>199</v>
      </c>
      <c r="J22" s="8">
        <f>SUM(C22:I22)</f>
        <v>1192</v>
      </c>
      <c r="K22" s="7">
        <f>J22/6</f>
        <v>198.66666666666666</v>
      </c>
    </row>
    <row r="23" spans="1:15" ht="15.75" x14ac:dyDescent="0.25">
      <c r="A23" s="5" t="s">
        <v>14</v>
      </c>
      <c r="B23" s="5" t="s">
        <v>15</v>
      </c>
      <c r="C23" s="3"/>
      <c r="D23" s="3"/>
      <c r="E23" s="3"/>
      <c r="F23" s="3"/>
      <c r="G23" s="2"/>
      <c r="H23" s="2"/>
      <c r="I23" s="3">
        <v>190</v>
      </c>
      <c r="J23" s="8">
        <f>SUM(C23:I23)</f>
        <v>190</v>
      </c>
      <c r="K23" s="7">
        <f>J23/1</f>
        <v>190</v>
      </c>
    </row>
    <row r="24" spans="1:15" ht="15.75" x14ac:dyDescent="0.25">
      <c r="A24" s="5"/>
      <c r="B24" s="5"/>
      <c r="C24" s="3"/>
      <c r="D24" s="3"/>
      <c r="E24" s="3"/>
      <c r="F24" s="3"/>
      <c r="G24" s="3"/>
      <c r="H24" s="3"/>
      <c r="I24" s="3"/>
      <c r="J24" s="8"/>
      <c r="K24" s="7"/>
    </row>
    <row r="25" spans="1:15" ht="15.75" x14ac:dyDescent="0.25">
      <c r="A25" s="5"/>
      <c r="B25" s="5" t="s">
        <v>7</v>
      </c>
      <c r="C25" s="2">
        <f t="shared" ref="C25:I25" si="3">SUM(C8:C24)</f>
        <v>1505</v>
      </c>
      <c r="D25" s="2">
        <f t="shared" si="3"/>
        <v>1500</v>
      </c>
      <c r="E25" s="2">
        <f>SUM(E8:E24)</f>
        <v>1516</v>
      </c>
      <c r="F25" s="2">
        <f>SUM(F8:F24)</f>
        <v>1525</v>
      </c>
      <c r="G25" s="2">
        <f>SUM(G7:G24)</f>
        <v>1544</v>
      </c>
      <c r="H25" s="2">
        <f t="shared" si="3"/>
        <v>1529</v>
      </c>
      <c r="I25" s="2">
        <f t="shared" si="3"/>
        <v>1544</v>
      </c>
      <c r="J25" s="8">
        <f>SUM(C25:I25)</f>
        <v>10663</v>
      </c>
      <c r="K25" s="7">
        <f>J25/7</f>
        <v>1523.2857142857142</v>
      </c>
    </row>
    <row r="26" spans="1:15" ht="15" x14ac:dyDescent="0.2">
      <c r="A26" s="5"/>
      <c r="B26" s="5" t="s">
        <v>16</v>
      </c>
      <c r="C26" s="3" t="s">
        <v>77</v>
      </c>
      <c r="D26" s="3" t="s">
        <v>112</v>
      </c>
      <c r="E26" s="3" t="s">
        <v>113</v>
      </c>
      <c r="F26" s="3" t="s">
        <v>81</v>
      </c>
      <c r="G26" s="3" t="s">
        <v>79</v>
      </c>
      <c r="H26" s="3" t="s">
        <v>76</v>
      </c>
      <c r="I26" s="3" t="s">
        <v>114</v>
      </c>
      <c r="J26" s="5"/>
      <c r="K26" s="10"/>
      <c r="O26" s="3"/>
    </row>
    <row r="27" spans="1:15" ht="15" x14ac:dyDescent="0.2">
      <c r="A27" s="5"/>
      <c r="B27" s="5"/>
      <c r="C27" s="3" t="s">
        <v>78</v>
      </c>
      <c r="D27" s="3"/>
      <c r="E27" s="3"/>
      <c r="F27" s="3" t="s">
        <v>82</v>
      </c>
      <c r="G27" s="3" t="s">
        <v>80</v>
      </c>
      <c r="I27" s="3"/>
      <c r="J27" s="5"/>
      <c r="K27" s="10"/>
      <c r="O27" s="3"/>
    </row>
    <row r="28" spans="1:15" ht="15.75" x14ac:dyDescent="0.25">
      <c r="A28" s="5"/>
      <c r="B28" s="5"/>
      <c r="C28" s="2">
        <v>1438</v>
      </c>
      <c r="D28" s="2">
        <v>1523</v>
      </c>
      <c r="E28" s="2">
        <v>1487</v>
      </c>
      <c r="F28" s="2">
        <v>1478</v>
      </c>
      <c r="G28" s="2">
        <v>1512</v>
      </c>
      <c r="H28" s="2">
        <v>1519</v>
      </c>
      <c r="I28" s="2">
        <v>0</v>
      </c>
      <c r="J28" s="5"/>
      <c r="K28" s="10"/>
      <c r="M28" s="3"/>
    </row>
    <row r="29" spans="1:15" ht="15.75" x14ac:dyDescent="0.25">
      <c r="A29" s="5"/>
      <c r="B29" s="5" t="s">
        <v>17</v>
      </c>
      <c r="C29" s="2">
        <v>2</v>
      </c>
      <c r="D29" s="2">
        <v>0</v>
      </c>
      <c r="E29" s="2">
        <v>2</v>
      </c>
      <c r="F29" s="2">
        <v>2</v>
      </c>
      <c r="G29" s="2">
        <v>2</v>
      </c>
      <c r="H29" s="2">
        <v>2</v>
      </c>
      <c r="I29" s="2">
        <v>2</v>
      </c>
      <c r="J29" s="2">
        <f>SUM(C29:I29)</f>
        <v>12</v>
      </c>
      <c r="K29" s="13"/>
    </row>
    <row r="30" spans="1:15" ht="15.75" x14ac:dyDescent="0.25">
      <c r="A30" s="5"/>
      <c r="B30" s="5" t="s">
        <v>18</v>
      </c>
      <c r="C30" s="2">
        <v>3</v>
      </c>
      <c r="D30" s="2">
        <v>4</v>
      </c>
      <c r="E30" s="2">
        <v>4</v>
      </c>
      <c r="F30" s="2">
        <v>2</v>
      </c>
      <c r="G30" s="2">
        <v>2</v>
      </c>
      <c r="H30" s="2">
        <v>2</v>
      </c>
      <c r="I30" s="2">
        <v>2</v>
      </c>
      <c r="J30" s="2"/>
      <c r="K30" s="13"/>
    </row>
    <row r="31" spans="1:15" ht="14.25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5"/>
    </row>
  </sheetData>
  <mergeCells count="2">
    <mergeCell ref="A1:K1"/>
    <mergeCell ref="A3:K3"/>
  </mergeCells>
  <phoneticPr fontId="7" type="noConversion"/>
  <pageMargins left="0.47244094488188981" right="0.47244094488188981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1"/>
  <sheetViews>
    <sheetView workbookViewId="0">
      <selection activeCell="H17" sqref="H17"/>
    </sheetView>
  </sheetViews>
  <sheetFormatPr baseColWidth="10" defaultColWidth="11.42578125" defaultRowHeight="12.75" x14ac:dyDescent="0.2"/>
  <cols>
    <col min="1" max="1" width="14.85546875" customWidth="1"/>
    <col min="2" max="2" width="13.85546875" customWidth="1"/>
    <col min="3" max="7" width="12.42578125" customWidth="1"/>
  </cols>
  <sheetData>
    <row r="1" spans="1:10" ht="20.25" x14ac:dyDescent="0.3">
      <c r="A1" s="49" t="s">
        <v>115</v>
      </c>
      <c r="B1" s="49"/>
      <c r="C1" s="49"/>
      <c r="D1" s="49"/>
      <c r="E1" s="49"/>
      <c r="F1" s="49"/>
      <c r="G1" s="49"/>
      <c r="H1" s="49"/>
      <c r="I1" s="49"/>
      <c r="J1" s="49"/>
    </row>
    <row r="3" spans="1:10" x14ac:dyDescent="0.2">
      <c r="C3" s="17" t="s">
        <v>22</v>
      </c>
    </row>
    <row r="4" spans="1:10" ht="14.25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5.75" x14ac:dyDescent="0.25">
      <c r="A5" s="5"/>
      <c r="B5" s="5"/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21</v>
      </c>
      <c r="I5" s="8" t="s">
        <v>7</v>
      </c>
      <c r="J5" s="7" t="s">
        <v>25</v>
      </c>
    </row>
    <row r="6" spans="1:10" ht="15.75" x14ac:dyDescent="0.25">
      <c r="A6" s="5"/>
      <c r="B6" s="5"/>
      <c r="C6" s="3"/>
      <c r="D6" s="3"/>
      <c r="E6" s="3"/>
      <c r="F6" s="3"/>
      <c r="G6" s="3"/>
      <c r="H6" s="3"/>
      <c r="I6" s="8"/>
      <c r="J6" s="7"/>
    </row>
    <row r="7" spans="1:10" ht="15.75" x14ac:dyDescent="0.25">
      <c r="A7" s="5" t="s">
        <v>27</v>
      </c>
      <c r="B7" s="5" t="s">
        <v>28</v>
      </c>
      <c r="C7" s="3">
        <v>383</v>
      </c>
      <c r="D7" s="2">
        <v>391</v>
      </c>
      <c r="E7" s="2">
        <v>391</v>
      </c>
      <c r="F7" s="3">
        <v>391</v>
      </c>
      <c r="G7" s="3">
        <v>388</v>
      </c>
      <c r="H7" s="3">
        <v>393</v>
      </c>
      <c r="I7" s="8">
        <f t="shared" ref="I7:I11" si="0">SUM(C7:H7)</f>
        <v>2337</v>
      </c>
      <c r="J7" s="7">
        <f>I7/6</f>
        <v>389.5</v>
      </c>
    </row>
    <row r="8" spans="1:10" ht="15.75" x14ac:dyDescent="0.25">
      <c r="A8" s="5" t="s">
        <v>32</v>
      </c>
      <c r="B8" s="5" t="s">
        <v>62</v>
      </c>
      <c r="C8" s="3"/>
      <c r="D8" s="3">
        <v>383</v>
      </c>
      <c r="E8" s="3">
        <v>388</v>
      </c>
      <c r="F8" s="3">
        <v>387</v>
      </c>
      <c r="G8" s="3">
        <v>385</v>
      </c>
      <c r="H8" s="3">
        <v>381</v>
      </c>
      <c r="I8" s="8">
        <f t="shared" si="0"/>
        <v>1924</v>
      </c>
      <c r="J8" s="7">
        <f>I8/5</f>
        <v>384.8</v>
      </c>
    </row>
    <row r="9" spans="1:10" ht="15.75" x14ac:dyDescent="0.25">
      <c r="A9" s="5" t="s">
        <v>11</v>
      </c>
      <c r="B9" s="5" t="s">
        <v>31</v>
      </c>
      <c r="C9" s="2">
        <v>396</v>
      </c>
      <c r="D9" s="3">
        <v>389</v>
      </c>
      <c r="E9" s="3">
        <v>389</v>
      </c>
      <c r="F9" s="2">
        <v>396</v>
      </c>
      <c r="G9" s="2">
        <v>390</v>
      </c>
      <c r="H9" s="2">
        <v>395</v>
      </c>
      <c r="I9" s="8">
        <f t="shared" si="0"/>
        <v>2355</v>
      </c>
      <c r="J9" s="7">
        <f>I9/6</f>
        <v>392.5</v>
      </c>
    </row>
    <row r="10" spans="1:10" ht="15.75" x14ac:dyDescent="0.25">
      <c r="A10" s="5" t="s">
        <v>12</v>
      </c>
      <c r="B10" s="5" t="s">
        <v>13</v>
      </c>
      <c r="C10" s="3">
        <v>386</v>
      </c>
      <c r="D10" s="3">
        <v>383</v>
      </c>
      <c r="E10" s="3">
        <v>390</v>
      </c>
      <c r="F10" s="3">
        <v>381</v>
      </c>
      <c r="G10" s="3">
        <v>385</v>
      </c>
      <c r="H10" s="3">
        <v>388</v>
      </c>
      <c r="I10" s="8">
        <f t="shared" si="0"/>
        <v>2313</v>
      </c>
      <c r="J10" s="7">
        <f>I10/6</f>
        <v>385.5</v>
      </c>
    </row>
    <row r="11" spans="1:10" ht="15.75" x14ac:dyDescent="0.25">
      <c r="A11" s="5" t="s">
        <v>12</v>
      </c>
      <c r="B11" s="5" t="s">
        <v>20</v>
      </c>
      <c r="C11" s="3">
        <v>385</v>
      </c>
      <c r="D11" s="3"/>
      <c r="E11" s="3"/>
      <c r="F11" s="3"/>
      <c r="G11" s="11"/>
      <c r="H11" s="3"/>
      <c r="I11" s="8">
        <f t="shared" si="0"/>
        <v>385</v>
      </c>
      <c r="J11" s="7">
        <f>I11/1</f>
        <v>385</v>
      </c>
    </row>
    <row r="12" spans="1:10" ht="15.75" x14ac:dyDescent="0.25">
      <c r="A12" s="5"/>
      <c r="B12" s="5"/>
      <c r="C12" s="3"/>
      <c r="D12" s="3"/>
      <c r="E12" s="3"/>
      <c r="F12" s="3"/>
      <c r="G12" s="3"/>
      <c r="H12" s="3"/>
      <c r="I12" s="8"/>
      <c r="J12" s="7"/>
    </row>
    <row r="13" spans="1:10" ht="15.75" x14ac:dyDescent="0.25">
      <c r="A13" s="5"/>
      <c r="B13" s="5" t="s">
        <v>7</v>
      </c>
      <c r="C13" s="2">
        <f t="shared" ref="C13:H13" si="1">SUM(C7:C12)</f>
        <v>1550</v>
      </c>
      <c r="D13" s="2">
        <f t="shared" si="1"/>
        <v>1546</v>
      </c>
      <c r="E13" s="2">
        <f t="shared" si="1"/>
        <v>1558</v>
      </c>
      <c r="F13" s="2">
        <f t="shared" si="1"/>
        <v>1555</v>
      </c>
      <c r="G13" s="2">
        <f t="shared" si="1"/>
        <v>1548</v>
      </c>
      <c r="H13" s="2">
        <f t="shared" si="1"/>
        <v>1557</v>
      </c>
      <c r="I13" s="8">
        <f>SUM(C13:H13)</f>
        <v>9314</v>
      </c>
      <c r="J13" s="7">
        <f>I13/6</f>
        <v>1552.3333333333333</v>
      </c>
    </row>
    <row r="14" spans="1:10" ht="15" x14ac:dyDescent="0.2">
      <c r="A14" s="5"/>
      <c r="B14" s="5" t="s">
        <v>16</v>
      </c>
      <c r="C14" s="3" t="s">
        <v>53</v>
      </c>
      <c r="D14" s="3" t="s">
        <v>51</v>
      </c>
      <c r="E14" s="5" t="s">
        <v>30</v>
      </c>
      <c r="F14" s="3" t="s">
        <v>29</v>
      </c>
      <c r="G14" s="3" t="s">
        <v>42</v>
      </c>
      <c r="H14" s="4"/>
      <c r="I14" s="5"/>
      <c r="J14" s="10"/>
    </row>
    <row r="15" spans="1:10" ht="15" x14ac:dyDescent="0.2">
      <c r="A15" s="5"/>
      <c r="B15" s="5"/>
      <c r="C15" s="3">
        <v>2</v>
      </c>
      <c r="D15" s="3">
        <v>2</v>
      </c>
      <c r="E15" s="3">
        <v>1</v>
      </c>
      <c r="F15" s="3">
        <v>1</v>
      </c>
      <c r="G15" s="3" t="s">
        <v>34</v>
      </c>
      <c r="H15" s="3"/>
      <c r="I15" s="5"/>
      <c r="J15" s="10"/>
    </row>
    <row r="16" spans="1:10" ht="15.75" x14ac:dyDescent="0.25">
      <c r="A16" s="5"/>
      <c r="B16" s="5"/>
      <c r="C16" s="2">
        <v>1503</v>
      </c>
      <c r="D16" s="2">
        <v>1540</v>
      </c>
      <c r="E16" s="2">
        <v>1515</v>
      </c>
      <c r="F16" s="2">
        <v>1586</v>
      </c>
      <c r="G16" s="2">
        <v>1536</v>
      </c>
      <c r="H16" s="2"/>
      <c r="I16" s="5"/>
      <c r="J16" s="10"/>
    </row>
    <row r="17" spans="1:10" ht="15.75" x14ac:dyDescent="0.25">
      <c r="A17" s="5"/>
      <c r="B17" s="5" t="s">
        <v>17</v>
      </c>
      <c r="C17" s="2">
        <v>2</v>
      </c>
      <c r="D17" s="2">
        <v>2</v>
      </c>
      <c r="E17" s="2">
        <v>2</v>
      </c>
      <c r="F17" s="2">
        <v>0</v>
      </c>
      <c r="G17" s="2">
        <v>2</v>
      </c>
      <c r="H17" s="2"/>
      <c r="I17" s="2">
        <f>SUM(C17:H17)</f>
        <v>8</v>
      </c>
      <c r="J17" s="13"/>
    </row>
    <row r="18" spans="1:10" ht="15.75" x14ac:dyDescent="0.25">
      <c r="A18" s="5"/>
      <c r="B18" s="5" t="s">
        <v>18</v>
      </c>
      <c r="C18" s="2">
        <v>2</v>
      </c>
      <c r="D18" s="2">
        <v>2</v>
      </c>
      <c r="E18" s="2">
        <v>2</v>
      </c>
      <c r="F18" s="2">
        <v>2</v>
      </c>
      <c r="G18" s="2">
        <v>2</v>
      </c>
      <c r="H18" s="2">
        <v>2</v>
      </c>
      <c r="I18" s="2"/>
      <c r="J18" s="13"/>
    </row>
    <row r="19" spans="1:10" ht="15.75" x14ac:dyDescent="0.25">
      <c r="F19" s="9"/>
      <c r="H19" s="9"/>
    </row>
    <row r="20" spans="1:10" ht="15.75" x14ac:dyDescent="0.25">
      <c r="C20" s="2"/>
      <c r="E20" s="2"/>
      <c r="H20" s="9"/>
    </row>
    <row r="21" spans="1:10" ht="15.75" x14ac:dyDescent="0.25">
      <c r="A21" s="5"/>
      <c r="C21" s="2"/>
      <c r="E21" s="2"/>
      <c r="H21" s="9"/>
    </row>
  </sheetData>
  <mergeCells count="1">
    <mergeCell ref="A1:J1"/>
  </mergeCells>
  <phoneticPr fontId="7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8"/>
  <sheetViews>
    <sheetView zoomScaleNormal="100" workbookViewId="0">
      <selection activeCell="H19" sqref="H19"/>
    </sheetView>
  </sheetViews>
  <sheetFormatPr baseColWidth="10" defaultColWidth="11.42578125" defaultRowHeight="12.75" x14ac:dyDescent="0.2"/>
  <cols>
    <col min="1" max="1" width="14.85546875" customWidth="1"/>
    <col min="2" max="2" width="12.7109375" customWidth="1"/>
    <col min="3" max="5" width="12.42578125" customWidth="1"/>
    <col min="6" max="6" width="14.140625" customWidth="1"/>
    <col min="7" max="7" width="12.42578125" customWidth="1"/>
  </cols>
  <sheetData>
    <row r="1" spans="1:10" ht="20.25" x14ac:dyDescent="0.3">
      <c r="A1" s="49" t="s">
        <v>116</v>
      </c>
      <c r="B1" s="49"/>
      <c r="C1" s="49"/>
      <c r="D1" s="49"/>
      <c r="E1" s="49"/>
      <c r="F1" s="49"/>
      <c r="G1" s="49"/>
      <c r="H1" s="49"/>
      <c r="I1" s="49"/>
      <c r="J1" s="49"/>
    </row>
    <row r="3" spans="1:10" x14ac:dyDescent="0.2">
      <c r="C3" s="17" t="s">
        <v>22</v>
      </c>
    </row>
    <row r="4" spans="1:10" ht="14.25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5.75" x14ac:dyDescent="0.25">
      <c r="A5" s="5"/>
      <c r="B5" s="5"/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21</v>
      </c>
      <c r="I5" s="8" t="s">
        <v>7</v>
      </c>
      <c r="J5" s="7" t="s">
        <v>25</v>
      </c>
    </row>
    <row r="6" spans="1:10" ht="15.75" x14ac:dyDescent="0.25">
      <c r="A6" s="5"/>
      <c r="B6" s="5"/>
      <c r="C6" s="3"/>
      <c r="D6" s="3"/>
      <c r="E6" s="3"/>
      <c r="F6" s="3"/>
      <c r="G6" s="3"/>
      <c r="H6" s="3"/>
      <c r="I6" s="8"/>
      <c r="J6" s="7"/>
    </row>
    <row r="7" spans="1:10" ht="15.75" x14ac:dyDescent="0.25">
      <c r="A7" s="5" t="s">
        <v>72</v>
      </c>
      <c r="B7" s="5" t="s">
        <v>64</v>
      </c>
      <c r="C7" s="3">
        <v>374</v>
      </c>
      <c r="D7" s="3">
        <v>362</v>
      </c>
      <c r="E7" s="3">
        <v>362</v>
      </c>
      <c r="F7" s="3">
        <v>364</v>
      </c>
      <c r="G7" s="3"/>
      <c r="H7" s="3"/>
      <c r="I7" s="8">
        <f t="shared" ref="I7:I13" si="0">SUM(C7:H7)</f>
        <v>1462</v>
      </c>
      <c r="J7" s="7">
        <f>I7/4</f>
        <v>365.5</v>
      </c>
    </row>
    <row r="8" spans="1:10" ht="15.75" x14ac:dyDescent="0.25">
      <c r="A8" s="5" t="s">
        <v>32</v>
      </c>
      <c r="B8" s="5" t="s">
        <v>62</v>
      </c>
      <c r="C8" s="2">
        <v>383</v>
      </c>
      <c r="D8" s="3"/>
      <c r="E8" s="3"/>
      <c r="F8" s="2"/>
      <c r="G8" s="3"/>
      <c r="H8" s="2"/>
      <c r="I8" s="8">
        <f t="shared" si="0"/>
        <v>383</v>
      </c>
      <c r="J8" s="7">
        <f>I8/1</f>
        <v>383</v>
      </c>
    </row>
    <row r="9" spans="1:10" ht="15.75" x14ac:dyDescent="0.25">
      <c r="A9" s="5" t="s">
        <v>9</v>
      </c>
      <c r="B9" s="5" t="s">
        <v>10</v>
      </c>
      <c r="C9" s="3">
        <v>375</v>
      </c>
      <c r="D9" s="3">
        <v>364</v>
      </c>
      <c r="E9" s="3">
        <v>375</v>
      </c>
      <c r="F9" s="3">
        <v>380</v>
      </c>
      <c r="G9" s="3">
        <v>375</v>
      </c>
      <c r="H9" s="3"/>
      <c r="I9" s="8">
        <f t="shared" si="0"/>
        <v>1869</v>
      </c>
      <c r="J9" s="7">
        <f>I9/5</f>
        <v>373.8</v>
      </c>
    </row>
    <row r="10" spans="1:10" ht="15.75" x14ac:dyDescent="0.25">
      <c r="A10" s="5" t="s">
        <v>55</v>
      </c>
      <c r="B10" s="5" t="s">
        <v>50</v>
      </c>
      <c r="C10" s="3"/>
      <c r="D10" s="3"/>
      <c r="E10" s="3"/>
      <c r="F10" s="3"/>
      <c r="G10" s="3">
        <v>380</v>
      </c>
      <c r="H10" s="2">
        <v>389</v>
      </c>
      <c r="I10" s="8">
        <f t="shared" si="0"/>
        <v>769</v>
      </c>
      <c r="J10" s="7">
        <f>I10/2</f>
        <v>384.5</v>
      </c>
    </row>
    <row r="11" spans="1:10" ht="15.75" x14ac:dyDescent="0.25">
      <c r="A11" s="5" t="s">
        <v>12</v>
      </c>
      <c r="B11" s="5" t="s">
        <v>20</v>
      </c>
      <c r="C11" s="3"/>
      <c r="D11" s="2">
        <v>378</v>
      </c>
      <c r="E11" s="3">
        <v>376</v>
      </c>
      <c r="F11" s="2">
        <v>388</v>
      </c>
      <c r="G11" s="2">
        <v>383</v>
      </c>
      <c r="H11" s="3">
        <v>387</v>
      </c>
      <c r="I11" s="8">
        <f t="shared" si="0"/>
        <v>1912</v>
      </c>
      <c r="J11" s="7">
        <f>I11/5</f>
        <v>382.4</v>
      </c>
    </row>
    <row r="12" spans="1:10" ht="15.75" x14ac:dyDescent="0.25">
      <c r="A12" s="5" t="s">
        <v>12</v>
      </c>
      <c r="B12" s="5" t="s">
        <v>87</v>
      </c>
      <c r="C12" s="3"/>
      <c r="D12" s="2"/>
      <c r="E12" s="3"/>
      <c r="F12" s="2"/>
      <c r="G12" s="2"/>
      <c r="H12" s="3">
        <v>377</v>
      </c>
      <c r="I12" s="8">
        <f t="shared" si="0"/>
        <v>377</v>
      </c>
      <c r="J12" s="7">
        <f>I12/1</f>
        <v>377</v>
      </c>
    </row>
    <row r="13" spans="1:10" ht="15.75" x14ac:dyDescent="0.25">
      <c r="A13" s="5" t="s">
        <v>14</v>
      </c>
      <c r="B13" s="5" t="s">
        <v>15</v>
      </c>
      <c r="C13" s="3">
        <v>371</v>
      </c>
      <c r="D13" s="3">
        <v>373</v>
      </c>
      <c r="E13" s="2">
        <v>385</v>
      </c>
      <c r="F13" s="3">
        <v>372</v>
      </c>
      <c r="G13" s="3">
        <v>370</v>
      </c>
      <c r="H13" s="3">
        <v>370</v>
      </c>
      <c r="I13" s="8">
        <f t="shared" si="0"/>
        <v>2241</v>
      </c>
      <c r="J13" s="7">
        <f>I13/6</f>
        <v>373.5</v>
      </c>
    </row>
    <row r="14" spans="1:10" ht="15.75" x14ac:dyDescent="0.25">
      <c r="A14" s="5"/>
      <c r="B14" s="5"/>
      <c r="C14" s="3"/>
      <c r="D14" s="3"/>
      <c r="E14" s="3"/>
      <c r="F14" s="3"/>
      <c r="G14" s="3"/>
      <c r="H14" s="3"/>
      <c r="I14" s="8"/>
      <c r="J14" s="7"/>
    </row>
    <row r="15" spans="1:10" ht="15.75" x14ac:dyDescent="0.25">
      <c r="A15" s="5"/>
      <c r="B15" s="5" t="s">
        <v>7</v>
      </c>
      <c r="C15" s="2">
        <f t="shared" ref="C15:H15" si="1">SUM(C7:C13)</f>
        <v>1503</v>
      </c>
      <c r="D15" s="2">
        <f t="shared" si="1"/>
        <v>1477</v>
      </c>
      <c r="E15" s="2">
        <f t="shared" si="1"/>
        <v>1498</v>
      </c>
      <c r="F15" s="2">
        <f t="shared" si="1"/>
        <v>1504</v>
      </c>
      <c r="G15" s="2">
        <f t="shared" si="1"/>
        <v>1508</v>
      </c>
      <c r="H15" s="2">
        <f t="shared" si="1"/>
        <v>1523</v>
      </c>
      <c r="I15" s="8">
        <f>SUM(C15:H15)</f>
        <v>9013</v>
      </c>
      <c r="J15" s="7">
        <f>I15/6</f>
        <v>1502.1666666666667</v>
      </c>
    </row>
    <row r="16" spans="1:10" ht="15" x14ac:dyDescent="0.2">
      <c r="A16" s="5"/>
      <c r="B16" s="5" t="s">
        <v>16</v>
      </c>
      <c r="C16" s="3" t="s">
        <v>53</v>
      </c>
      <c r="D16" s="3" t="s">
        <v>30</v>
      </c>
      <c r="E16" s="3" t="s">
        <v>29</v>
      </c>
      <c r="F16" s="3" t="s">
        <v>42</v>
      </c>
      <c r="G16" s="3" t="s">
        <v>51</v>
      </c>
      <c r="I16" s="5"/>
      <c r="J16" s="10"/>
    </row>
    <row r="17" spans="1:11" ht="15" x14ac:dyDescent="0.2">
      <c r="A17" s="5"/>
      <c r="B17" s="5"/>
      <c r="C17" s="3">
        <v>1</v>
      </c>
      <c r="D17" s="3">
        <v>1</v>
      </c>
      <c r="E17" s="3">
        <v>1</v>
      </c>
      <c r="F17" s="3" t="s">
        <v>34</v>
      </c>
      <c r="G17" s="3">
        <v>2</v>
      </c>
      <c r="I17" s="5"/>
      <c r="J17" s="10"/>
    </row>
    <row r="18" spans="1:11" ht="15.75" x14ac:dyDescent="0.25">
      <c r="A18" s="5"/>
      <c r="B18" s="5"/>
      <c r="C18" s="2">
        <v>1550</v>
      </c>
      <c r="D18" s="2">
        <v>1551</v>
      </c>
      <c r="E18" s="2">
        <v>1571</v>
      </c>
      <c r="F18" s="2">
        <v>1520</v>
      </c>
      <c r="G18" s="2">
        <v>1527</v>
      </c>
      <c r="H18" s="2"/>
      <c r="I18" s="5"/>
      <c r="J18" s="10"/>
    </row>
    <row r="19" spans="1:11" ht="15.75" x14ac:dyDescent="0.25">
      <c r="A19" s="5"/>
      <c r="B19" s="5" t="s">
        <v>17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/>
      <c r="I19" s="2">
        <f>SUM(C19:H19)</f>
        <v>0</v>
      </c>
      <c r="J19" s="13"/>
    </row>
    <row r="20" spans="1:11" ht="15.75" x14ac:dyDescent="0.25">
      <c r="A20" s="5"/>
      <c r="B20" s="5" t="s">
        <v>18</v>
      </c>
      <c r="C20" s="2">
        <v>6</v>
      </c>
      <c r="D20" s="2">
        <v>6</v>
      </c>
      <c r="E20" s="2">
        <v>6</v>
      </c>
      <c r="F20" s="2">
        <v>6</v>
      </c>
      <c r="G20" s="2">
        <v>6</v>
      </c>
      <c r="H20" s="2">
        <v>4</v>
      </c>
      <c r="I20" s="2"/>
      <c r="J20" s="13"/>
    </row>
    <row r="22" spans="1:11" ht="15" x14ac:dyDescent="0.25">
      <c r="A22" s="17"/>
      <c r="G22" s="23"/>
      <c r="H22" s="24"/>
    </row>
    <row r="23" spans="1:11" ht="18" x14ac:dyDescent="0.25">
      <c r="A23" s="43"/>
      <c r="C23" s="3"/>
      <c r="D23" s="3"/>
      <c r="E23" s="3"/>
      <c r="F23" s="3"/>
      <c r="G23" s="3"/>
      <c r="H23" s="2"/>
      <c r="I23" s="2"/>
      <c r="J23" s="10"/>
      <c r="K23" s="5"/>
    </row>
    <row r="24" spans="1:11" ht="15.75" x14ac:dyDescent="0.25">
      <c r="A24" s="5"/>
      <c r="B24" s="5"/>
      <c r="C24" s="3"/>
      <c r="D24" s="3"/>
      <c r="E24" s="3"/>
      <c r="F24" s="3"/>
      <c r="G24" s="3"/>
      <c r="H24" s="3"/>
      <c r="I24" s="2"/>
      <c r="J24" s="10"/>
    </row>
    <row r="25" spans="1:11" ht="15.75" x14ac:dyDescent="0.25">
      <c r="A25" s="5"/>
      <c r="B25" s="5"/>
      <c r="C25" s="3"/>
      <c r="D25" s="3"/>
      <c r="E25" s="3"/>
      <c r="F25" s="3"/>
      <c r="G25" s="3"/>
      <c r="H25" s="3"/>
      <c r="I25" s="2"/>
      <c r="J25" s="10"/>
    </row>
    <row r="26" spans="1:11" ht="15.75" x14ac:dyDescent="0.25">
      <c r="A26" s="5"/>
      <c r="B26" s="5"/>
      <c r="C26" s="5"/>
      <c r="D26" s="5"/>
      <c r="E26" s="5"/>
      <c r="F26" s="5"/>
      <c r="G26" s="5"/>
      <c r="H26" s="3"/>
      <c r="I26" s="2"/>
      <c r="J26" s="10"/>
    </row>
    <row r="27" spans="1:11" ht="15" x14ac:dyDescent="0.2">
      <c r="A27" s="5"/>
      <c r="B27" s="5"/>
      <c r="C27" s="5"/>
      <c r="D27" s="5"/>
      <c r="E27" s="5"/>
      <c r="F27" s="5"/>
      <c r="G27" s="5"/>
      <c r="H27" s="3"/>
    </row>
    <row r="28" spans="1:11" ht="15" x14ac:dyDescent="0.2">
      <c r="A28" s="5"/>
      <c r="B28" s="5"/>
      <c r="C28" s="5"/>
      <c r="D28" s="5"/>
      <c r="E28" s="5"/>
      <c r="F28" s="5"/>
      <c r="G28" s="5"/>
      <c r="H28" s="3"/>
    </row>
  </sheetData>
  <mergeCells count="1">
    <mergeCell ref="A1:J1"/>
  </mergeCells>
  <phoneticPr fontId="7" type="noConversion"/>
  <pageMargins left="0.78740157499999996" right="0.78740157499999996" top="0.984251969" bottom="0.984251969" header="0.4921259845" footer="0.4921259845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58EB5-3A4C-44F8-82F4-352023FA3774}">
  <dimension ref="A1:K27"/>
  <sheetViews>
    <sheetView workbookViewId="0">
      <selection activeCell="I18" sqref="I18"/>
    </sheetView>
  </sheetViews>
  <sheetFormatPr baseColWidth="10" defaultColWidth="11.42578125" defaultRowHeight="12.75" x14ac:dyDescent="0.2"/>
  <cols>
    <col min="1" max="1" width="14.85546875" customWidth="1"/>
    <col min="2" max="2" width="12.7109375" customWidth="1"/>
    <col min="3" max="5" width="12.42578125" customWidth="1"/>
    <col min="6" max="6" width="14.140625" customWidth="1"/>
    <col min="7" max="7" width="12.42578125" customWidth="1"/>
  </cols>
  <sheetData>
    <row r="1" spans="1:10" ht="20.25" x14ac:dyDescent="0.3">
      <c r="A1" s="49" t="s">
        <v>117</v>
      </c>
      <c r="B1" s="49"/>
      <c r="C1" s="49"/>
      <c r="D1" s="49"/>
      <c r="E1" s="49"/>
      <c r="F1" s="49"/>
      <c r="G1" s="49"/>
      <c r="H1" s="49"/>
      <c r="I1" s="49"/>
      <c r="J1" s="49"/>
    </row>
    <row r="3" spans="1:10" x14ac:dyDescent="0.2">
      <c r="C3" s="17" t="s">
        <v>33</v>
      </c>
    </row>
    <row r="4" spans="1:10" ht="14.25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5.75" x14ac:dyDescent="0.25">
      <c r="A5" s="5"/>
      <c r="B5" s="5"/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21</v>
      </c>
      <c r="I5" s="8" t="s">
        <v>7</v>
      </c>
      <c r="J5" s="7" t="s">
        <v>25</v>
      </c>
    </row>
    <row r="6" spans="1:10" ht="15.75" x14ac:dyDescent="0.25">
      <c r="A6" s="5"/>
      <c r="B6" s="5"/>
      <c r="C6" s="3"/>
      <c r="D6" s="3"/>
      <c r="E6" s="3"/>
      <c r="F6" s="3"/>
      <c r="G6" s="3"/>
      <c r="H6" s="3"/>
      <c r="I6" s="8"/>
      <c r="J6" s="7"/>
    </row>
    <row r="7" spans="1:10" ht="15.75" x14ac:dyDescent="0.25">
      <c r="A7" s="5" t="s">
        <v>67</v>
      </c>
      <c r="B7" s="5" t="s">
        <v>40</v>
      </c>
      <c r="C7" s="3">
        <v>371</v>
      </c>
      <c r="D7" s="3">
        <v>362</v>
      </c>
      <c r="E7" s="3">
        <v>367</v>
      </c>
      <c r="F7" s="3">
        <v>366</v>
      </c>
      <c r="G7" s="3">
        <v>366</v>
      </c>
      <c r="H7" s="3">
        <v>359</v>
      </c>
      <c r="I7" s="8">
        <f t="shared" ref="I7:I12" si="0">SUM(C7:H7)</f>
        <v>2191</v>
      </c>
      <c r="J7" s="7">
        <f>I7/6</f>
        <v>365.16666666666669</v>
      </c>
    </row>
    <row r="8" spans="1:10" ht="15.75" x14ac:dyDescent="0.25">
      <c r="A8" s="5" t="s">
        <v>9</v>
      </c>
      <c r="B8" s="5" t="s">
        <v>10</v>
      </c>
      <c r="C8" s="3"/>
      <c r="D8" s="3"/>
      <c r="E8" s="3"/>
      <c r="F8" s="3"/>
      <c r="G8" s="3"/>
      <c r="H8" s="3">
        <v>377</v>
      </c>
      <c r="I8" s="8">
        <f t="shared" si="0"/>
        <v>377</v>
      </c>
      <c r="J8" s="7">
        <f>I8/1</f>
        <v>377</v>
      </c>
    </row>
    <row r="9" spans="1:10" ht="15.75" x14ac:dyDescent="0.25">
      <c r="A9" s="5" t="s">
        <v>85</v>
      </c>
      <c r="B9" s="5" t="s">
        <v>86</v>
      </c>
      <c r="C9" s="3">
        <v>349</v>
      </c>
      <c r="D9" s="3">
        <v>370</v>
      </c>
      <c r="E9" s="3">
        <v>363</v>
      </c>
      <c r="F9" s="3">
        <v>367</v>
      </c>
      <c r="G9" s="3">
        <v>351</v>
      </c>
      <c r="H9" s="3"/>
      <c r="I9" s="8">
        <f t="shared" si="0"/>
        <v>1800</v>
      </c>
      <c r="J9" s="7">
        <f t="shared" ref="J9:J14" si="1">I9/5</f>
        <v>360</v>
      </c>
    </row>
    <row r="10" spans="1:10" ht="15.75" x14ac:dyDescent="0.25">
      <c r="A10" s="5" t="s">
        <v>55</v>
      </c>
      <c r="B10" s="5" t="s">
        <v>56</v>
      </c>
      <c r="C10" s="3"/>
      <c r="D10" s="3"/>
      <c r="E10" s="3"/>
      <c r="F10" s="3"/>
      <c r="G10" s="3"/>
      <c r="H10" s="2">
        <v>383</v>
      </c>
      <c r="I10" s="8">
        <f t="shared" si="0"/>
        <v>383</v>
      </c>
      <c r="J10" s="7">
        <f>I10/1</f>
        <v>383</v>
      </c>
    </row>
    <row r="11" spans="1:10" ht="15.75" x14ac:dyDescent="0.25">
      <c r="A11" s="5" t="s">
        <v>12</v>
      </c>
      <c r="B11" s="5" t="s">
        <v>133</v>
      </c>
      <c r="C11" s="2">
        <v>380</v>
      </c>
      <c r="D11" s="3">
        <v>369</v>
      </c>
      <c r="E11" s="3">
        <v>365</v>
      </c>
      <c r="F11" s="2">
        <v>381</v>
      </c>
      <c r="G11" s="3">
        <v>365</v>
      </c>
      <c r="H11" s="3">
        <v>361</v>
      </c>
      <c r="I11" s="8">
        <f t="shared" si="0"/>
        <v>2221</v>
      </c>
      <c r="J11" s="7">
        <f>I11/6</f>
        <v>370.16666666666669</v>
      </c>
    </row>
    <row r="12" spans="1:10" ht="15.75" x14ac:dyDescent="0.25">
      <c r="A12" s="5" t="s">
        <v>12</v>
      </c>
      <c r="B12" s="5" t="s">
        <v>87</v>
      </c>
      <c r="C12" s="3">
        <v>370</v>
      </c>
      <c r="D12" s="2">
        <v>383</v>
      </c>
      <c r="E12" s="2">
        <v>370</v>
      </c>
      <c r="F12" s="2">
        <v>381</v>
      </c>
      <c r="G12" s="2">
        <v>376</v>
      </c>
      <c r="H12" s="2"/>
      <c r="I12" s="8">
        <f t="shared" si="0"/>
        <v>1880</v>
      </c>
      <c r="J12" s="7">
        <f t="shared" si="1"/>
        <v>376</v>
      </c>
    </row>
    <row r="13" spans="1:10" ht="15.75" x14ac:dyDescent="0.25">
      <c r="A13" s="5"/>
      <c r="B13" s="5"/>
      <c r="C13" s="3"/>
      <c r="D13" s="3"/>
      <c r="E13" s="3"/>
      <c r="F13" s="3"/>
      <c r="G13" s="3"/>
      <c r="H13" s="3"/>
      <c r="I13" s="8"/>
      <c r="J13" s="7"/>
    </row>
    <row r="14" spans="1:10" ht="15.75" x14ac:dyDescent="0.25">
      <c r="A14" s="5"/>
      <c r="B14" s="5" t="s">
        <v>7</v>
      </c>
      <c r="C14" s="2">
        <f>SUM(C7:C12)</f>
        <v>1470</v>
      </c>
      <c r="D14" s="2">
        <f>SUM(D7:D12)</f>
        <v>1484</v>
      </c>
      <c r="E14" s="2">
        <f>SUM(E7:E12)</f>
        <v>1465</v>
      </c>
      <c r="F14" s="2">
        <f t="shared" ref="F14:G14" si="2">SUM(F7:F12)</f>
        <v>1495</v>
      </c>
      <c r="G14" s="2">
        <f t="shared" si="2"/>
        <v>1458</v>
      </c>
      <c r="H14" s="2">
        <f>SUM(H7:H12)</f>
        <v>1480</v>
      </c>
      <c r="I14" s="8">
        <f>SUM(C14:H14)</f>
        <v>8852</v>
      </c>
      <c r="J14" s="7">
        <f>I14/6</f>
        <v>1475.3333333333333</v>
      </c>
    </row>
    <row r="15" spans="1:10" ht="15" x14ac:dyDescent="0.2">
      <c r="A15" s="5"/>
      <c r="B15" s="5" t="s">
        <v>16</v>
      </c>
      <c r="C15" s="3" t="s">
        <v>65</v>
      </c>
      <c r="D15" s="3" t="s">
        <v>136</v>
      </c>
      <c r="E15" s="3" t="s">
        <v>52</v>
      </c>
      <c r="F15" s="3" t="s">
        <v>88</v>
      </c>
      <c r="G15" s="3" t="s">
        <v>30</v>
      </c>
      <c r="I15" s="5"/>
      <c r="J15" s="10"/>
    </row>
    <row r="16" spans="1:10" ht="15" x14ac:dyDescent="0.2">
      <c r="A16" s="5"/>
      <c r="B16" s="5"/>
      <c r="C16" s="3">
        <v>2</v>
      </c>
      <c r="D16" s="3">
        <v>1</v>
      </c>
      <c r="E16" s="3" t="s">
        <v>34</v>
      </c>
      <c r="F16" s="3" t="s">
        <v>90</v>
      </c>
      <c r="G16" s="3">
        <v>2</v>
      </c>
      <c r="I16" s="5"/>
      <c r="J16" s="10"/>
    </row>
    <row r="17" spans="1:11" ht="15.75" x14ac:dyDescent="0.25">
      <c r="A17" s="5"/>
      <c r="B17" s="5"/>
      <c r="C17" s="2">
        <v>1432</v>
      </c>
      <c r="D17" s="2">
        <v>1498</v>
      </c>
      <c r="E17" s="2">
        <v>1505</v>
      </c>
      <c r="F17" s="2">
        <v>1483</v>
      </c>
      <c r="G17" s="2">
        <v>1503</v>
      </c>
      <c r="H17" s="2"/>
      <c r="I17" s="5"/>
      <c r="J17" s="10"/>
    </row>
    <row r="18" spans="1:11" ht="15.75" x14ac:dyDescent="0.25">
      <c r="A18" s="5"/>
      <c r="B18" s="5" t="s">
        <v>17</v>
      </c>
      <c r="C18" s="2">
        <v>2</v>
      </c>
      <c r="D18" s="2">
        <v>0</v>
      </c>
      <c r="E18" s="2">
        <v>0</v>
      </c>
      <c r="F18" s="2">
        <v>2</v>
      </c>
      <c r="G18" s="2">
        <v>0</v>
      </c>
      <c r="H18" s="2"/>
      <c r="I18" s="2">
        <f>SUM(C18:H18)</f>
        <v>4</v>
      </c>
      <c r="J18" s="13"/>
    </row>
    <row r="19" spans="1:11" ht="15.75" x14ac:dyDescent="0.25">
      <c r="A19" s="5"/>
      <c r="B19" s="5" t="s">
        <v>18</v>
      </c>
      <c r="C19" s="2">
        <v>3</v>
      </c>
      <c r="D19" s="2">
        <v>4</v>
      </c>
      <c r="E19" s="2">
        <v>5</v>
      </c>
      <c r="F19" s="2">
        <v>4</v>
      </c>
      <c r="G19" s="2">
        <v>5</v>
      </c>
      <c r="H19" s="2">
        <v>10</v>
      </c>
      <c r="I19" s="2"/>
      <c r="J19" s="13"/>
    </row>
    <row r="20" spans="1:11" ht="15.75" x14ac:dyDescent="0.25">
      <c r="I20" s="2"/>
    </row>
    <row r="21" spans="1:11" ht="15.75" x14ac:dyDescent="0.25">
      <c r="A21" s="17"/>
      <c r="G21" s="23"/>
      <c r="H21" s="24"/>
      <c r="I21" s="2"/>
    </row>
    <row r="22" spans="1:11" ht="18" x14ac:dyDescent="0.25">
      <c r="A22" s="43" t="s">
        <v>131</v>
      </c>
      <c r="C22" s="3"/>
      <c r="D22" s="3"/>
      <c r="E22" s="3"/>
      <c r="F22" s="3"/>
      <c r="G22" s="3"/>
      <c r="H22" s="2"/>
      <c r="I22" s="2"/>
      <c r="J22" s="10"/>
      <c r="K22" s="5"/>
    </row>
    <row r="23" spans="1:11" ht="15.75" x14ac:dyDescent="0.25">
      <c r="A23" s="5" t="s">
        <v>96</v>
      </c>
      <c r="B23" s="5" t="s">
        <v>97</v>
      </c>
      <c r="C23" s="3">
        <v>315</v>
      </c>
      <c r="D23" s="3">
        <v>320</v>
      </c>
      <c r="E23" s="3">
        <v>342</v>
      </c>
      <c r="F23" s="3">
        <v>284</v>
      </c>
      <c r="G23" s="3">
        <v>343</v>
      </c>
      <c r="H23" s="3"/>
      <c r="I23" s="2">
        <f t="shared" ref="I23:I24" si="3">SUM(C23:H23)</f>
        <v>1604</v>
      </c>
      <c r="J23" s="10">
        <f>I23/5</f>
        <v>320.8</v>
      </c>
    </row>
    <row r="24" spans="1:11" ht="15.75" x14ac:dyDescent="0.25">
      <c r="A24" s="5" t="s">
        <v>85</v>
      </c>
      <c r="B24" s="5" t="s">
        <v>152</v>
      </c>
      <c r="C24" s="3"/>
      <c r="D24" s="3"/>
      <c r="E24" s="3"/>
      <c r="F24" s="3"/>
      <c r="G24" s="3"/>
      <c r="H24" s="3">
        <v>353</v>
      </c>
      <c r="I24" s="2">
        <f t="shared" si="3"/>
        <v>353</v>
      </c>
      <c r="J24" s="10">
        <f>I24/1</f>
        <v>353</v>
      </c>
    </row>
    <row r="25" spans="1:11" ht="15.75" x14ac:dyDescent="0.25">
      <c r="A25" s="5"/>
      <c r="B25" s="5"/>
      <c r="C25" s="5"/>
      <c r="D25" s="5"/>
      <c r="E25" s="5"/>
      <c r="F25" s="5"/>
      <c r="G25" s="5"/>
      <c r="H25" s="3"/>
      <c r="I25" s="2"/>
      <c r="J25" s="10"/>
    </row>
    <row r="26" spans="1:11" ht="15" x14ac:dyDescent="0.2">
      <c r="A26" s="5"/>
      <c r="B26" s="5"/>
      <c r="C26" s="5"/>
      <c r="D26" s="5"/>
      <c r="E26" s="5"/>
      <c r="F26" s="5"/>
      <c r="G26" s="5"/>
      <c r="H26" s="3"/>
    </row>
    <row r="27" spans="1:11" ht="15" x14ac:dyDescent="0.2">
      <c r="A27" s="5"/>
      <c r="B27" s="5"/>
      <c r="C27" s="5"/>
      <c r="D27" s="5"/>
      <c r="E27" s="5"/>
      <c r="F27" s="5"/>
      <c r="G27" s="5"/>
      <c r="H27" s="3"/>
    </row>
  </sheetData>
  <mergeCells count="1">
    <mergeCell ref="A1:J1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6"/>
  <sheetViews>
    <sheetView zoomScaleNormal="100" workbookViewId="0">
      <selection activeCell="H16" sqref="H16"/>
    </sheetView>
  </sheetViews>
  <sheetFormatPr baseColWidth="10" defaultColWidth="11.42578125" defaultRowHeight="12.75" x14ac:dyDescent="0.2"/>
  <cols>
    <col min="1" max="1" width="14.42578125" customWidth="1"/>
    <col min="2" max="2" width="13" customWidth="1"/>
    <col min="3" max="3" width="15.140625" customWidth="1"/>
    <col min="4" max="4" width="15.28515625" customWidth="1"/>
    <col min="5" max="5" width="14.5703125" customWidth="1"/>
    <col min="6" max="6" width="15.28515625" customWidth="1"/>
    <col min="7" max="7" width="14.140625" customWidth="1"/>
    <col min="8" max="8" width="10" customWidth="1"/>
  </cols>
  <sheetData>
    <row r="1" spans="1:10" ht="20.25" x14ac:dyDescent="0.3">
      <c r="A1" s="49" t="s">
        <v>118</v>
      </c>
      <c r="B1" s="49"/>
      <c r="C1" s="49"/>
      <c r="D1" s="49"/>
      <c r="E1" s="49"/>
      <c r="F1" s="49"/>
      <c r="G1" s="49"/>
      <c r="H1" s="49"/>
      <c r="I1" s="49"/>
      <c r="J1" s="49"/>
    </row>
    <row r="3" spans="1:10" x14ac:dyDescent="0.2">
      <c r="C3" s="17" t="s">
        <v>22</v>
      </c>
    </row>
    <row r="4" spans="1:10" ht="14.25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5.75" x14ac:dyDescent="0.25">
      <c r="A5" s="5"/>
      <c r="B5" s="5"/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21</v>
      </c>
      <c r="I5" s="8" t="s">
        <v>7</v>
      </c>
      <c r="J5" s="7" t="s">
        <v>25</v>
      </c>
    </row>
    <row r="6" spans="1:10" ht="15.75" x14ac:dyDescent="0.25">
      <c r="A6" s="5"/>
      <c r="B6" s="5"/>
      <c r="C6" s="3"/>
      <c r="D6" s="3"/>
      <c r="E6" s="3"/>
      <c r="F6" s="3"/>
      <c r="G6" s="3"/>
      <c r="H6" s="3"/>
      <c r="I6" s="8"/>
      <c r="J6" s="7"/>
    </row>
    <row r="7" spans="1:10" ht="15.75" x14ac:dyDescent="0.25">
      <c r="A7" s="5" t="s">
        <v>45</v>
      </c>
      <c r="B7" s="5" t="s">
        <v>46</v>
      </c>
      <c r="C7" s="3"/>
      <c r="D7" s="3"/>
      <c r="E7" s="3"/>
      <c r="F7" s="3">
        <v>415.4</v>
      </c>
      <c r="G7" s="3"/>
      <c r="H7" s="3"/>
      <c r="I7" s="8">
        <f>SUM(C7:G7)</f>
        <v>415.4</v>
      </c>
      <c r="J7" s="7">
        <f>I7/1</f>
        <v>415.4</v>
      </c>
    </row>
    <row r="8" spans="1:10" ht="15.75" x14ac:dyDescent="0.25">
      <c r="A8" s="5" t="s">
        <v>38</v>
      </c>
      <c r="B8" s="5" t="s">
        <v>39</v>
      </c>
      <c r="C8" s="3">
        <v>418.3</v>
      </c>
      <c r="D8" s="40">
        <v>418</v>
      </c>
      <c r="E8" s="3">
        <v>420.4</v>
      </c>
      <c r="F8" s="2">
        <v>418.6</v>
      </c>
      <c r="G8" s="3">
        <v>418.3</v>
      </c>
      <c r="H8" s="3">
        <v>412.8</v>
      </c>
      <c r="I8" s="8">
        <f>SUM(C8:H8)</f>
        <v>2506.4</v>
      </c>
      <c r="J8" s="7">
        <f>I8/6</f>
        <v>417.73333333333335</v>
      </c>
    </row>
    <row r="9" spans="1:10" ht="15.75" x14ac:dyDescent="0.25">
      <c r="A9" s="5" t="s">
        <v>120</v>
      </c>
      <c r="B9" s="5" t="s">
        <v>121</v>
      </c>
      <c r="C9" s="3">
        <v>418.2</v>
      </c>
      <c r="D9" s="2">
        <v>420.5</v>
      </c>
      <c r="E9" s="2">
        <v>420.7</v>
      </c>
      <c r="F9" s="3">
        <v>418.2</v>
      </c>
      <c r="G9" s="2">
        <v>420.8</v>
      </c>
      <c r="H9" s="2">
        <v>422.1</v>
      </c>
      <c r="I9" s="8">
        <f>SUM(C9:H9)</f>
        <v>2520.5</v>
      </c>
      <c r="J9" s="7">
        <f>I9/6</f>
        <v>420.08333333333331</v>
      </c>
    </row>
    <row r="10" spans="1:10" ht="15.75" x14ac:dyDescent="0.25">
      <c r="A10" s="5" t="s">
        <v>32</v>
      </c>
      <c r="B10" s="5" t="s">
        <v>35</v>
      </c>
      <c r="C10" s="2">
        <v>422.6</v>
      </c>
      <c r="D10" s="40">
        <v>419</v>
      </c>
      <c r="E10" s="3">
        <v>420.6</v>
      </c>
      <c r="F10" s="3"/>
      <c r="G10" s="3">
        <v>418.5</v>
      </c>
      <c r="H10" s="40">
        <v>417</v>
      </c>
      <c r="I10" s="8">
        <f>SUM(C10:H10)</f>
        <v>2097.6999999999998</v>
      </c>
      <c r="J10" s="7">
        <f>I10/5</f>
        <v>419.53999999999996</v>
      </c>
    </row>
    <row r="11" spans="1:10" ht="15.75" x14ac:dyDescent="0.25">
      <c r="A11" s="5"/>
      <c r="B11" s="5"/>
      <c r="C11" s="2"/>
      <c r="D11" s="3"/>
      <c r="E11" s="11"/>
      <c r="F11" s="3"/>
      <c r="G11" s="3"/>
      <c r="H11" s="3"/>
      <c r="I11" s="8"/>
      <c r="J11" s="7"/>
    </row>
    <row r="12" spans="1:10" ht="15.75" x14ac:dyDescent="0.25">
      <c r="A12" s="5"/>
      <c r="B12" s="5" t="s">
        <v>7</v>
      </c>
      <c r="C12" s="2">
        <f>SUM(C8:C11)</f>
        <v>1259.0999999999999</v>
      </c>
      <c r="D12" s="41">
        <f>SUM(D8:D10)</f>
        <v>1257.5</v>
      </c>
      <c r="E12" s="41">
        <f t="shared" ref="E12:H12" si="0">SUM(E8:E10)</f>
        <v>1261.6999999999998</v>
      </c>
      <c r="F12" s="41">
        <f>SUM(F7:F10)</f>
        <v>1252.2</v>
      </c>
      <c r="G12" s="41">
        <f t="shared" si="0"/>
        <v>1257.5999999999999</v>
      </c>
      <c r="H12" s="41">
        <f t="shared" si="0"/>
        <v>1251.9000000000001</v>
      </c>
      <c r="I12" s="8">
        <f>SUM(C12:H12)</f>
        <v>7540</v>
      </c>
      <c r="J12" s="7">
        <f>I12/6</f>
        <v>1256.6666666666667</v>
      </c>
    </row>
    <row r="13" spans="1:10" ht="15" x14ac:dyDescent="0.2">
      <c r="A13" s="5"/>
      <c r="B13" s="5" t="s">
        <v>16</v>
      </c>
      <c r="C13" s="3" t="s">
        <v>53</v>
      </c>
      <c r="D13" s="3" t="s">
        <v>44</v>
      </c>
      <c r="E13" s="3" t="s">
        <v>138</v>
      </c>
      <c r="F13" s="3" t="s">
        <v>54</v>
      </c>
      <c r="G13" s="3" t="s">
        <v>137</v>
      </c>
      <c r="I13" s="5"/>
      <c r="J13" s="10"/>
    </row>
    <row r="14" spans="1:10" ht="15" x14ac:dyDescent="0.2">
      <c r="A14" s="5"/>
      <c r="B14" s="5"/>
      <c r="C14" s="3">
        <v>2</v>
      </c>
      <c r="D14" s="3">
        <v>1</v>
      </c>
      <c r="E14" s="3">
        <v>1</v>
      </c>
      <c r="F14" s="3" t="s">
        <v>34</v>
      </c>
      <c r="G14" s="3">
        <v>1</v>
      </c>
      <c r="I14" s="5"/>
      <c r="J14" s="10"/>
    </row>
    <row r="15" spans="1:10" ht="15.75" x14ac:dyDescent="0.25">
      <c r="A15" s="5"/>
      <c r="B15" s="5"/>
      <c r="C15" s="2">
        <v>1246.5</v>
      </c>
      <c r="D15" s="2">
        <v>1241.9000000000001</v>
      </c>
      <c r="E15" s="41">
        <v>1254</v>
      </c>
      <c r="F15" s="2">
        <v>1246.5999999999999</v>
      </c>
      <c r="G15" s="2">
        <v>1239.4000000000001</v>
      </c>
      <c r="H15" s="2"/>
      <c r="I15" s="5"/>
      <c r="J15" s="10"/>
    </row>
    <row r="16" spans="1:10" ht="15.75" x14ac:dyDescent="0.25">
      <c r="A16" s="5"/>
      <c r="B16" s="5" t="s">
        <v>17</v>
      </c>
      <c r="C16" s="2">
        <v>2</v>
      </c>
      <c r="D16" s="2">
        <v>2</v>
      </c>
      <c r="E16" s="2">
        <v>2</v>
      </c>
      <c r="F16" s="2">
        <v>2</v>
      </c>
      <c r="G16" s="2">
        <v>2</v>
      </c>
      <c r="H16" s="2"/>
      <c r="I16" s="2">
        <f>SUM(C16:G16)</f>
        <v>10</v>
      </c>
      <c r="J16" s="13"/>
    </row>
    <row r="17" spans="1:10" ht="15.75" x14ac:dyDescent="0.25">
      <c r="A17" s="5"/>
      <c r="B17" s="5" t="s">
        <v>18</v>
      </c>
      <c r="C17" s="2">
        <v>2</v>
      </c>
      <c r="D17" s="2">
        <v>2</v>
      </c>
      <c r="E17" s="2">
        <v>1</v>
      </c>
      <c r="F17" s="2">
        <v>1</v>
      </c>
      <c r="G17" s="2">
        <v>1</v>
      </c>
      <c r="H17" s="2">
        <v>2</v>
      </c>
      <c r="I17" s="2"/>
      <c r="J17" s="13"/>
    </row>
    <row r="18" spans="1:10" ht="20.25" x14ac:dyDescent="0.3">
      <c r="B18" s="16"/>
      <c r="F18" s="9"/>
      <c r="H18" s="9"/>
    </row>
    <row r="20" spans="1:10" x14ac:dyDescent="0.2">
      <c r="C20" s="17"/>
    </row>
    <row r="21" spans="1:10" ht="14.25" x14ac:dyDescent="0.2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ht="15.75" x14ac:dyDescent="0.25">
      <c r="A22" s="5"/>
      <c r="B22" s="5"/>
      <c r="C22" s="3"/>
      <c r="D22" s="3"/>
      <c r="E22" s="3"/>
      <c r="F22" s="3"/>
      <c r="G22" s="3"/>
      <c r="H22" s="3"/>
      <c r="I22" s="8"/>
      <c r="J22" s="7"/>
    </row>
    <row r="23" spans="1:10" ht="15.75" x14ac:dyDescent="0.25">
      <c r="A23" s="5"/>
      <c r="B23" s="5"/>
      <c r="C23" s="3"/>
      <c r="D23" s="3"/>
      <c r="E23" s="3"/>
      <c r="F23" s="3"/>
      <c r="G23" s="3"/>
      <c r="H23" s="3"/>
      <c r="I23" s="8"/>
      <c r="J23" s="7"/>
    </row>
    <row r="24" spans="1:10" ht="15.75" x14ac:dyDescent="0.25">
      <c r="A24" s="5"/>
      <c r="B24" s="5"/>
      <c r="C24" s="3"/>
      <c r="D24" s="3"/>
      <c r="E24" s="3"/>
      <c r="F24" s="3"/>
      <c r="G24" s="3"/>
      <c r="H24" s="3"/>
      <c r="I24" s="8"/>
      <c r="J24" s="7"/>
    </row>
    <row r="25" spans="1:10" ht="15.75" x14ac:dyDescent="0.25">
      <c r="A25" s="5"/>
      <c r="B25" s="5"/>
      <c r="C25" s="3"/>
      <c r="D25" s="3"/>
      <c r="E25" s="11"/>
      <c r="F25" s="3"/>
      <c r="G25" s="3"/>
      <c r="H25" s="3"/>
      <c r="I25" s="8"/>
      <c r="J25" s="7"/>
    </row>
    <row r="26" spans="1:10" ht="15.75" x14ac:dyDescent="0.25">
      <c r="A26" s="5"/>
      <c r="B26" s="5"/>
      <c r="C26" s="3"/>
      <c r="D26" s="3"/>
      <c r="E26" s="11"/>
      <c r="F26" s="11"/>
      <c r="G26" s="11"/>
      <c r="H26" s="3"/>
      <c r="I26" s="8"/>
      <c r="J26" s="7"/>
    </row>
    <row r="27" spans="1:10" ht="15.75" x14ac:dyDescent="0.25">
      <c r="A27" s="5"/>
      <c r="B27" s="5"/>
      <c r="C27" s="3"/>
      <c r="D27" s="3"/>
      <c r="E27" s="11"/>
      <c r="F27" s="3"/>
      <c r="G27" s="3"/>
      <c r="H27" s="3"/>
      <c r="I27" s="8"/>
      <c r="J27" s="7"/>
    </row>
    <row r="28" spans="1:10" ht="15.75" x14ac:dyDescent="0.25">
      <c r="A28" s="5"/>
      <c r="B28" s="5"/>
      <c r="C28" s="2"/>
      <c r="D28" s="2"/>
      <c r="E28" s="2"/>
      <c r="F28" s="2"/>
      <c r="G28" s="2"/>
      <c r="H28" s="2"/>
      <c r="I28" s="8"/>
      <c r="J28" s="7"/>
    </row>
    <row r="29" spans="1:10" ht="15" x14ac:dyDescent="0.2">
      <c r="A29" s="5"/>
      <c r="B29" s="5"/>
      <c r="C29" s="3"/>
      <c r="D29" s="3"/>
      <c r="E29" s="3"/>
      <c r="F29" s="3"/>
      <c r="G29" s="3"/>
      <c r="I29" s="5"/>
      <c r="J29" s="10"/>
    </row>
    <row r="30" spans="1:10" ht="15" x14ac:dyDescent="0.2">
      <c r="A30" s="5"/>
      <c r="B30" s="5"/>
      <c r="C30" s="3"/>
      <c r="D30" s="3"/>
      <c r="E30" s="3"/>
      <c r="F30" s="3"/>
      <c r="G30" s="3"/>
      <c r="I30" s="5"/>
      <c r="J30" s="10"/>
    </row>
    <row r="31" spans="1:10" ht="15.75" x14ac:dyDescent="0.25">
      <c r="A31" s="5"/>
      <c r="B31" s="5"/>
      <c r="C31" s="2"/>
      <c r="D31" s="2"/>
      <c r="E31" s="2"/>
      <c r="F31" s="2"/>
      <c r="G31" s="2"/>
      <c r="H31" s="2"/>
      <c r="I31" s="5"/>
      <c r="J31" s="10"/>
    </row>
    <row r="32" spans="1:10" ht="15.75" x14ac:dyDescent="0.25">
      <c r="A32" s="5"/>
      <c r="B32" s="5"/>
      <c r="C32" s="2"/>
      <c r="D32" s="2"/>
      <c r="E32" s="2"/>
      <c r="F32" s="2"/>
      <c r="G32" s="2"/>
      <c r="H32" s="2"/>
      <c r="I32" s="2"/>
      <c r="J32" s="13"/>
    </row>
    <row r="33" spans="1:10" ht="15.75" x14ac:dyDescent="0.25">
      <c r="A33" s="5"/>
      <c r="B33" s="5"/>
      <c r="C33" s="2"/>
      <c r="D33" s="2"/>
      <c r="E33" s="2"/>
      <c r="F33" s="2"/>
      <c r="G33" s="2"/>
      <c r="H33" s="2"/>
      <c r="I33" s="2"/>
      <c r="J33" s="13"/>
    </row>
    <row r="35" spans="1:10" ht="15.75" x14ac:dyDescent="0.25">
      <c r="A35" s="9"/>
    </row>
    <row r="36" spans="1:10" s="5" customFormat="1" ht="15.75" x14ac:dyDescent="0.25">
      <c r="I36" s="9"/>
    </row>
  </sheetData>
  <mergeCells count="1">
    <mergeCell ref="A1:J1"/>
  </mergeCells>
  <pageMargins left="0.59055118110236227" right="0.59055118110236227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0"/>
  <sheetViews>
    <sheetView workbookViewId="0">
      <selection activeCell="I16" sqref="I16"/>
    </sheetView>
  </sheetViews>
  <sheetFormatPr baseColWidth="10" defaultColWidth="11.42578125" defaultRowHeight="12.75" x14ac:dyDescent="0.2"/>
  <cols>
    <col min="1" max="1" width="14.42578125" customWidth="1"/>
    <col min="2" max="2" width="13" customWidth="1"/>
    <col min="3" max="3" width="15.140625" customWidth="1"/>
    <col min="4" max="4" width="16" customWidth="1"/>
    <col min="5" max="5" width="15.5703125" customWidth="1"/>
    <col min="6" max="7" width="15.7109375" customWidth="1"/>
    <col min="8" max="8" width="10" customWidth="1"/>
    <col min="9" max="9" width="11.7109375" customWidth="1"/>
  </cols>
  <sheetData>
    <row r="1" spans="1:10" ht="20.25" x14ac:dyDescent="0.3">
      <c r="A1" s="49" t="s">
        <v>119</v>
      </c>
      <c r="B1" s="49"/>
      <c r="C1" s="49"/>
      <c r="D1" s="49"/>
      <c r="E1" s="49"/>
      <c r="F1" s="49"/>
      <c r="G1" s="49"/>
      <c r="H1" s="49"/>
      <c r="I1" s="49"/>
      <c r="J1" s="49"/>
    </row>
    <row r="3" spans="1:10" x14ac:dyDescent="0.2">
      <c r="C3" s="17" t="s">
        <v>22</v>
      </c>
    </row>
    <row r="4" spans="1:10" ht="14.25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5.75" x14ac:dyDescent="0.25">
      <c r="A5" s="5"/>
      <c r="B5" s="5"/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21</v>
      </c>
      <c r="I5" s="8" t="s">
        <v>7</v>
      </c>
      <c r="J5" s="7" t="s">
        <v>25</v>
      </c>
    </row>
    <row r="6" spans="1:10" ht="15.75" x14ac:dyDescent="0.25">
      <c r="A6" s="5"/>
      <c r="B6" s="5"/>
      <c r="C6" s="3"/>
      <c r="D6" s="3"/>
      <c r="E6" s="3"/>
      <c r="F6" s="3"/>
      <c r="G6" s="3"/>
      <c r="H6" s="3"/>
      <c r="I6" s="8"/>
      <c r="J6" s="7"/>
    </row>
    <row r="7" spans="1:10" ht="15.75" x14ac:dyDescent="0.25">
      <c r="A7" s="5" t="s">
        <v>67</v>
      </c>
      <c r="B7" s="5" t="s">
        <v>40</v>
      </c>
      <c r="C7" s="40">
        <v>415</v>
      </c>
      <c r="D7" s="3">
        <v>415.4</v>
      </c>
      <c r="E7" s="3">
        <v>418.1</v>
      </c>
      <c r="F7" s="3">
        <v>416.3</v>
      </c>
      <c r="G7" s="3">
        <v>414.8</v>
      </c>
      <c r="H7" s="3">
        <v>416.2</v>
      </c>
      <c r="I7" s="48">
        <f>SUM(C7:H7)</f>
        <v>2495.7999999999997</v>
      </c>
      <c r="J7" s="7">
        <f>I7/6</f>
        <v>415.96666666666664</v>
      </c>
    </row>
    <row r="8" spans="1:10" ht="15.75" x14ac:dyDescent="0.25">
      <c r="A8" s="5" t="s">
        <v>48</v>
      </c>
      <c r="B8" s="5" t="s">
        <v>49</v>
      </c>
      <c r="C8" s="3">
        <v>414.9</v>
      </c>
      <c r="D8" s="2">
        <v>420.1</v>
      </c>
      <c r="E8" s="2">
        <v>420.7</v>
      </c>
      <c r="F8" s="2">
        <v>421.6</v>
      </c>
      <c r="G8" s="3">
        <v>417.7</v>
      </c>
      <c r="H8" s="3">
        <v>417.8</v>
      </c>
      <c r="I8" s="48">
        <f>SUM(C8:H8)</f>
        <v>2512.8000000000002</v>
      </c>
      <c r="J8" s="7">
        <f t="shared" ref="J8:J11" si="0">I8/6</f>
        <v>418.8</v>
      </c>
    </row>
    <row r="9" spans="1:10" ht="15.75" x14ac:dyDescent="0.25">
      <c r="A9" s="5" t="s">
        <v>12</v>
      </c>
      <c r="B9" s="5" t="s">
        <v>47</v>
      </c>
      <c r="C9" s="3">
        <v>416.6</v>
      </c>
      <c r="D9" s="3">
        <v>414.5</v>
      </c>
      <c r="E9" s="11">
        <v>415.9</v>
      </c>
      <c r="F9" s="40">
        <v>416</v>
      </c>
      <c r="G9" s="11">
        <v>418.6</v>
      </c>
      <c r="H9" s="2">
        <v>421.2</v>
      </c>
      <c r="I9" s="48">
        <f>SUM(C9:H9)</f>
        <v>2502.7999999999997</v>
      </c>
      <c r="J9" s="7">
        <f t="shared" si="0"/>
        <v>417.13333333333327</v>
      </c>
    </row>
    <row r="10" spans="1:10" ht="15.75" x14ac:dyDescent="0.25">
      <c r="A10" s="5"/>
      <c r="B10" s="5"/>
      <c r="C10" s="3"/>
      <c r="D10" s="3"/>
      <c r="E10" s="11"/>
      <c r="F10" s="3"/>
      <c r="G10" s="3"/>
      <c r="H10" s="3"/>
      <c r="I10" s="8"/>
      <c r="J10" s="7"/>
    </row>
    <row r="11" spans="1:10" ht="15.75" x14ac:dyDescent="0.25">
      <c r="A11" s="5"/>
      <c r="B11" s="5" t="s">
        <v>7</v>
      </c>
      <c r="C11" s="2">
        <f t="shared" ref="C11:H11" si="1">SUM(C7:C10)</f>
        <v>1246.5</v>
      </c>
      <c r="D11" s="41">
        <f t="shared" si="1"/>
        <v>1250</v>
      </c>
      <c r="E11" s="41">
        <f t="shared" si="1"/>
        <v>1254.6999999999998</v>
      </c>
      <c r="F11" s="2">
        <f t="shared" si="1"/>
        <v>1253.9000000000001</v>
      </c>
      <c r="G11" s="2">
        <f t="shared" si="1"/>
        <v>1251.0999999999999</v>
      </c>
      <c r="H11" s="2">
        <f t="shared" si="1"/>
        <v>1255.2</v>
      </c>
      <c r="I11" s="8">
        <f>SUM(C11:H11)</f>
        <v>7511.4000000000005</v>
      </c>
      <c r="J11" s="7">
        <f t="shared" si="0"/>
        <v>1251.9000000000001</v>
      </c>
    </row>
    <row r="12" spans="1:10" ht="15" x14ac:dyDescent="0.2">
      <c r="A12" s="5"/>
      <c r="B12" s="5" t="s">
        <v>16</v>
      </c>
      <c r="C12" s="3" t="s">
        <v>53</v>
      </c>
      <c r="D12" s="3" t="s">
        <v>42</v>
      </c>
      <c r="E12" s="3" t="s">
        <v>44</v>
      </c>
      <c r="F12" s="3" t="s">
        <v>137</v>
      </c>
      <c r="G12" s="3" t="s">
        <v>138</v>
      </c>
      <c r="I12" s="5"/>
      <c r="J12" s="10"/>
    </row>
    <row r="13" spans="1:10" ht="15" x14ac:dyDescent="0.2">
      <c r="A13" s="5"/>
      <c r="B13" s="5"/>
      <c r="C13" s="3">
        <v>1</v>
      </c>
      <c r="D13" s="3" t="s">
        <v>34</v>
      </c>
      <c r="E13" s="3">
        <v>1</v>
      </c>
      <c r="F13" s="3">
        <v>1</v>
      </c>
      <c r="G13" s="3">
        <v>1</v>
      </c>
      <c r="I13" s="5"/>
      <c r="J13" s="10"/>
    </row>
    <row r="14" spans="1:10" ht="15.75" x14ac:dyDescent="0.25">
      <c r="A14" s="5"/>
      <c r="B14" s="5"/>
      <c r="C14" s="2">
        <v>1259.0999999999999</v>
      </c>
      <c r="D14" s="2">
        <v>1252.9000000000001</v>
      </c>
      <c r="E14" s="2">
        <v>1238.5</v>
      </c>
      <c r="F14" s="2">
        <v>1241.5999999999999</v>
      </c>
      <c r="G14" s="2">
        <v>1257.7</v>
      </c>
      <c r="H14" s="2"/>
      <c r="I14" s="5"/>
      <c r="J14" s="10"/>
    </row>
    <row r="15" spans="1:10" ht="15.75" x14ac:dyDescent="0.25">
      <c r="A15" s="5"/>
      <c r="B15" s="5" t="s">
        <v>17</v>
      </c>
      <c r="C15" s="2">
        <v>0</v>
      </c>
      <c r="D15" s="2">
        <v>0</v>
      </c>
      <c r="E15" s="2">
        <v>2</v>
      </c>
      <c r="F15" s="2">
        <v>2</v>
      </c>
      <c r="G15" s="2">
        <v>0</v>
      </c>
      <c r="H15" s="2"/>
      <c r="I15" s="2">
        <f>SUM(C15:H15)</f>
        <v>4</v>
      </c>
      <c r="J15" s="13"/>
    </row>
    <row r="16" spans="1:10" ht="15.75" x14ac:dyDescent="0.25">
      <c r="A16" s="5"/>
      <c r="B16" s="5" t="s">
        <v>18</v>
      </c>
      <c r="C16" s="2">
        <v>5</v>
      </c>
      <c r="D16" s="2">
        <v>5</v>
      </c>
      <c r="E16" s="2">
        <v>4</v>
      </c>
      <c r="F16" s="2">
        <v>3</v>
      </c>
      <c r="G16" s="2">
        <v>3</v>
      </c>
      <c r="H16" s="2">
        <v>1</v>
      </c>
      <c r="I16" s="2"/>
      <c r="J16" s="13"/>
    </row>
    <row r="18" spans="1:10" ht="15.75" x14ac:dyDescent="0.25">
      <c r="A18" s="9"/>
      <c r="H18" s="9" t="s">
        <v>153</v>
      </c>
    </row>
    <row r="19" spans="1:10" ht="15.75" x14ac:dyDescent="0.25">
      <c r="A19" s="5"/>
      <c r="B19" s="5"/>
      <c r="C19" s="3"/>
      <c r="D19" s="3"/>
      <c r="E19" s="3"/>
      <c r="F19" s="3"/>
      <c r="G19" s="3"/>
      <c r="H19" s="2"/>
      <c r="I19" s="9"/>
      <c r="J19" s="7"/>
    </row>
    <row r="20" spans="1:10" s="5" customFormat="1" ht="15.75" x14ac:dyDescent="0.25">
      <c r="C20" s="3"/>
      <c r="D20" s="3"/>
      <c r="E20" s="3"/>
      <c r="F20" s="3"/>
      <c r="G20" s="3"/>
      <c r="H20" s="3"/>
      <c r="I20" s="9"/>
      <c r="J20" s="7"/>
    </row>
  </sheetData>
  <mergeCells count="1">
    <mergeCell ref="A1:J1"/>
  </mergeCells>
  <pageMargins left="0.59055118110236227" right="0.59055118110236227" top="0.78740157480314965" bottom="0.78740157480314965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2"/>
  <sheetViews>
    <sheetView workbookViewId="0">
      <selection activeCell="H11" sqref="H11"/>
    </sheetView>
  </sheetViews>
  <sheetFormatPr baseColWidth="10" defaultColWidth="11.42578125" defaultRowHeight="12.75" x14ac:dyDescent="0.2"/>
  <cols>
    <col min="1" max="1" width="14.42578125" customWidth="1"/>
    <col min="2" max="2" width="13" customWidth="1"/>
    <col min="3" max="3" width="15.140625" customWidth="1"/>
    <col min="4" max="4" width="12.42578125" customWidth="1"/>
    <col min="5" max="5" width="16.140625" customWidth="1"/>
    <col min="6" max="7" width="15.7109375" customWidth="1"/>
    <col min="8" max="8" width="11.140625" customWidth="1"/>
    <col min="9" max="9" width="12.7109375" customWidth="1"/>
  </cols>
  <sheetData>
    <row r="1" spans="1:10" ht="20.25" x14ac:dyDescent="0.3">
      <c r="A1" s="49" t="s">
        <v>122</v>
      </c>
      <c r="B1" s="49"/>
      <c r="C1" s="49"/>
      <c r="D1" s="49"/>
      <c r="E1" s="49"/>
      <c r="F1" s="49"/>
      <c r="G1" s="49"/>
      <c r="H1" s="49"/>
      <c r="I1" s="49"/>
      <c r="J1" s="49"/>
    </row>
    <row r="3" spans="1:10" x14ac:dyDescent="0.2">
      <c r="C3" s="17" t="s">
        <v>33</v>
      </c>
    </row>
    <row r="4" spans="1:10" ht="14.25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5.75" x14ac:dyDescent="0.25">
      <c r="A5" s="5"/>
      <c r="B5" s="5"/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21</v>
      </c>
      <c r="I5" s="8" t="s">
        <v>7</v>
      </c>
      <c r="J5" s="7" t="s">
        <v>25</v>
      </c>
    </row>
    <row r="6" spans="1:10" ht="15.75" x14ac:dyDescent="0.25">
      <c r="A6" s="5"/>
      <c r="B6" s="5"/>
      <c r="C6" s="3"/>
      <c r="D6" s="3"/>
      <c r="E6" s="3"/>
      <c r="F6" s="3"/>
      <c r="G6" s="3"/>
      <c r="H6" s="3"/>
      <c r="I6" s="8"/>
      <c r="J6" s="7"/>
    </row>
    <row r="7" spans="1:10" ht="15.75" x14ac:dyDescent="0.25">
      <c r="A7" s="5" t="s">
        <v>8</v>
      </c>
      <c r="B7" s="5" t="s">
        <v>19</v>
      </c>
      <c r="C7" s="2">
        <v>421.3</v>
      </c>
      <c r="D7" s="2">
        <v>418.2</v>
      </c>
      <c r="E7" s="2">
        <v>417.9</v>
      </c>
      <c r="F7" s="2">
        <v>418.7</v>
      </c>
      <c r="G7" s="2">
        <v>420.2</v>
      </c>
      <c r="H7" s="3">
        <v>414.3</v>
      </c>
      <c r="I7" s="8">
        <f>SUM(C7:H7)</f>
        <v>2510.6000000000004</v>
      </c>
      <c r="J7" s="7">
        <f>I7/6</f>
        <v>418.43333333333339</v>
      </c>
    </row>
    <row r="8" spans="1:10" ht="15.75" x14ac:dyDescent="0.25">
      <c r="A8" s="5" t="s">
        <v>45</v>
      </c>
      <c r="B8" s="5" t="s">
        <v>46</v>
      </c>
      <c r="C8" s="3">
        <v>414.1</v>
      </c>
      <c r="D8" s="3">
        <v>415.8</v>
      </c>
      <c r="E8" s="3">
        <v>405.4</v>
      </c>
      <c r="F8" s="3"/>
      <c r="G8" s="3">
        <v>408.7</v>
      </c>
      <c r="H8" s="2"/>
      <c r="I8" s="48">
        <f>SUM(C8:H8)</f>
        <v>1644.0000000000002</v>
      </c>
      <c r="J8" s="7">
        <f>I8/4</f>
        <v>411.00000000000006</v>
      </c>
    </row>
    <row r="9" spans="1:10" ht="15.75" x14ac:dyDescent="0.25">
      <c r="A9" s="5" t="s">
        <v>32</v>
      </c>
      <c r="B9" s="5" t="s">
        <v>35</v>
      </c>
      <c r="C9" s="3"/>
      <c r="D9" s="3"/>
      <c r="E9" s="3"/>
      <c r="F9" s="3">
        <v>417.7</v>
      </c>
      <c r="G9" s="2"/>
      <c r="H9" s="2"/>
      <c r="I9" s="8">
        <f>SUM(C9:H9)</f>
        <v>417.7</v>
      </c>
      <c r="J9" s="7">
        <f>I9/1</f>
        <v>417.7</v>
      </c>
    </row>
    <row r="10" spans="1:10" ht="15.75" x14ac:dyDescent="0.25">
      <c r="A10" s="5" t="s">
        <v>57</v>
      </c>
      <c r="B10" s="5" t="s">
        <v>58</v>
      </c>
      <c r="C10" s="3">
        <v>414.2</v>
      </c>
      <c r="D10" s="3">
        <v>414.2</v>
      </c>
      <c r="E10" s="3">
        <v>412.2</v>
      </c>
      <c r="F10" s="3">
        <v>415.3</v>
      </c>
      <c r="G10" s="3">
        <v>412.6</v>
      </c>
      <c r="H10" s="3">
        <v>416.3</v>
      </c>
      <c r="I10" s="8">
        <f>SUM(C10:H10)</f>
        <v>2484.8000000000002</v>
      </c>
      <c r="J10" s="7">
        <f>I10/6</f>
        <v>414.13333333333338</v>
      </c>
    </row>
    <row r="11" spans="1:10" ht="15.75" x14ac:dyDescent="0.25">
      <c r="A11" s="5" t="s">
        <v>124</v>
      </c>
      <c r="B11" s="5" t="s">
        <v>125</v>
      </c>
      <c r="C11" s="3"/>
      <c r="D11" s="3"/>
      <c r="E11" s="3"/>
      <c r="F11" s="3"/>
      <c r="G11" s="3"/>
      <c r="H11" s="2">
        <v>416.7</v>
      </c>
      <c r="I11" s="8">
        <f>SUM(C11:H11)</f>
        <v>416.7</v>
      </c>
      <c r="J11" s="7">
        <f>I11/1</f>
        <v>416.7</v>
      </c>
    </row>
    <row r="12" spans="1:10" ht="15.75" x14ac:dyDescent="0.25">
      <c r="A12" s="5"/>
      <c r="B12" s="5"/>
      <c r="C12" s="3"/>
      <c r="D12" s="3"/>
      <c r="E12" s="11"/>
      <c r="F12" s="3"/>
      <c r="G12" s="3"/>
      <c r="H12" s="3"/>
      <c r="I12" s="8"/>
      <c r="J12" s="7"/>
    </row>
    <row r="13" spans="1:10" ht="15.75" x14ac:dyDescent="0.25">
      <c r="A13" s="5"/>
      <c r="B13" s="5" t="s">
        <v>7</v>
      </c>
      <c r="C13" s="2">
        <f t="shared" ref="C13:H13" si="0">SUM(C7:C12)</f>
        <v>1249.6000000000001</v>
      </c>
      <c r="D13" s="2">
        <f t="shared" si="0"/>
        <v>1248.2</v>
      </c>
      <c r="E13" s="2">
        <f t="shared" si="0"/>
        <v>1235.5</v>
      </c>
      <c r="F13" s="41">
        <f t="shared" si="0"/>
        <v>1251.7</v>
      </c>
      <c r="G13" s="2">
        <f t="shared" si="0"/>
        <v>1241.5</v>
      </c>
      <c r="H13" s="2">
        <f t="shared" si="0"/>
        <v>1247.3</v>
      </c>
      <c r="I13" s="8">
        <f>SUM(C13:H13)</f>
        <v>7473.8</v>
      </c>
      <c r="J13" s="7">
        <f>I13/6</f>
        <v>1245.6333333333334</v>
      </c>
    </row>
    <row r="14" spans="1:10" ht="15" x14ac:dyDescent="0.2">
      <c r="A14" s="5"/>
      <c r="B14" s="5" t="s">
        <v>16</v>
      </c>
      <c r="C14" s="3" t="s">
        <v>89</v>
      </c>
      <c r="D14" s="3" t="s">
        <v>88</v>
      </c>
      <c r="E14" s="3" t="s">
        <v>66</v>
      </c>
      <c r="F14" s="3" t="s">
        <v>139</v>
      </c>
      <c r="G14" s="3" t="s">
        <v>91</v>
      </c>
      <c r="I14" s="5"/>
      <c r="J14" s="10"/>
    </row>
    <row r="15" spans="1:10" ht="15" x14ac:dyDescent="0.2">
      <c r="A15" s="5"/>
      <c r="B15" s="5"/>
      <c r="C15" s="3">
        <v>1</v>
      </c>
      <c r="D15" s="3" t="s">
        <v>90</v>
      </c>
      <c r="E15" s="3">
        <v>1</v>
      </c>
      <c r="F15" s="3">
        <v>1</v>
      </c>
      <c r="G15" s="3">
        <v>1</v>
      </c>
      <c r="I15" s="5"/>
      <c r="J15" s="10"/>
    </row>
    <row r="16" spans="1:10" ht="15.75" x14ac:dyDescent="0.25">
      <c r="A16" s="5"/>
      <c r="B16" s="5"/>
      <c r="C16" s="2">
        <v>1240.5</v>
      </c>
      <c r="D16" s="2">
        <v>1212.0999999999999</v>
      </c>
      <c r="E16" s="2">
        <v>1226.2</v>
      </c>
      <c r="F16" s="41">
        <v>1251</v>
      </c>
      <c r="G16" s="2">
        <v>1229.2</v>
      </c>
      <c r="H16" s="2"/>
      <c r="I16" s="5"/>
      <c r="J16" s="10"/>
    </row>
    <row r="17" spans="1:10" ht="15.75" x14ac:dyDescent="0.25">
      <c r="A17" s="5"/>
      <c r="B17" s="5" t="s">
        <v>17</v>
      </c>
      <c r="C17" s="2">
        <v>2</v>
      </c>
      <c r="D17" s="2">
        <v>2</v>
      </c>
      <c r="E17" s="2">
        <v>2</v>
      </c>
      <c r="F17" s="2">
        <v>2</v>
      </c>
      <c r="G17" s="2">
        <v>2</v>
      </c>
      <c r="H17" s="2"/>
      <c r="I17" s="2">
        <f>SUM(C17:H17)</f>
        <v>10</v>
      </c>
      <c r="J17" s="13"/>
    </row>
    <row r="18" spans="1:10" ht="15.75" x14ac:dyDescent="0.25">
      <c r="A18" s="5"/>
      <c r="B18" s="5" t="s">
        <v>18</v>
      </c>
      <c r="C18" s="2">
        <v>1</v>
      </c>
      <c r="D18" s="2">
        <v>1</v>
      </c>
      <c r="E18" s="2">
        <v>1</v>
      </c>
      <c r="F18" s="2">
        <v>1</v>
      </c>
      <c r="G18" s="2">
        <v>1</v>
      </c>
      <c r="H18" s="2">
        <v>5</v>
      </c>
      <c r="I18" s="2"/>
      <c r="J18" s="13"/>
    </row>
    <row r="20" spans="1:10" ht="15.75" x14ac:dyDescent="0.25">
      <c r="A20" s="9"/>
      <c r="H20" s="9" t="s">
        <v>154</v>
      </c>
    </row>
    <row r="21" spans="1:10" ht="15.75" x14ac:dyDescent="0.25">
      <c r="A21" s="9"/>
      <c r="B21" s="5"/>
      <c r="C21" s="3"/>
      <c r="D21" s="3"/>
      <c r="E21" s="3"/>
      <c r="F21" s="3"/>
      <c r="G21" s="3"/>
      <c r="H21" s="3"/>
      <c r="I21" s="9"/>
      <c r="J21" s="7"/>
    </row>
    <row r="22" spans="1:10" s="5" customFormat="1" ht="15.75" x14ac:dyDescent="0.25">
      <c r="C22" s="3"/>
      <c r="D22" s="3"/>
      <c r="E22" s="3"/>
      <c r="F22" s="3"/>
      <c r="G22" s="3"/>
      <c r="H22" s="3"/>
      <c r="I22" s="9"/>
      <c r="J22" s="7"/>
    </row>
  </sheetData>
  <mergeCells count="1">
    <mergeCell ref="A1:J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MM SSV Gr.1</vt:lpstr>
      <vt:lpstr>MM SSV Gr. 2</vt:lpstr>
      <vt:lpstr>MM SSV Gr. 3 </vt:lpstr>
      <vt:lpstr>GM MSSV Gr. 1</vt:lpstr>
      <vt:lpstr>GM MSSV Gr. 2</vt:lpstr>
      <vt:lpstr>GM MSSV Gr. 3</vt:lpstr>
      <vt:lpstr>GM MSSV Auflage Gr. 1</vt:lpstr>
      <vt:lpstr>GM MSSV Auflage Gr. 2</vt:lpstr>
      <vt:lpstr>GM MSSV Auflage Gr. 3</vt:lpstr>
      <vt:lpstr>GM MSSV Auflage Gr. 4</vt:lpstr>
      <vt:lpstr>GM SSV Elite</vt:lpstr>
      <vt:lpstr>GM SSV Jun. Jug.</vt:lpstr>
      <vt:lpstr>GM SSV Auflage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Beyeler Hans</dc:creator>
  <cp:lastModifiedBy>Hans Beyeler</cp:lastModifiedBy>
  <cp:lastPrinted>2019-11-04T20:08:19Z</cp:lastPrinted>
  <dcterms:created xsi:type="dcterms:W3CDTF">2005-09-20T18:44:29Z</dcterms:created>
  <dcterms:modified xsi:type="dcterms:W3CDTF">2025-02-26T09:10:16Z</dcterms:modified>
</cp:coreProperties>
</file>